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1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2.xml" ContentType="application/vnd.openxmlformats-officedocument.drawing+xml"/>
  <Override PartName="/xl/ctrlProps/ctrlProp13.xml" ContentType="application/vnd.ms-excel.controlproperties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trlProps/ctrlProp14.xml" ContentType="application/vnd.ms-excel.controlproperties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note3\Desktop\会社関係\保安企画\2025年4月～2026年3月\メール\送信\5月8日\"/>
    </mc:Choice>
  </mc:AlternateContent>
  <xr:revisionPtr revIDLastSave="0" documentId="13_ncr:1_{0B21CB40-0513-48D2-A309-886AF8E07A63}" xr6:coauthVersionLast="47" xr6:coauthVersionMax="47" xr10:uidLastSave="{00000000-0000-0000-0000-000000000000}"/>
  <bookViews>
    <workbookView xWindow="-120" yWindow="-120" windowWidth="20730" windowHeight="11280" tabRatio="865" activeTab="10" xr2:uid="{9888E5CC-54B1-4A2B-BAE2-BCEB5471B1A7}"/>
  </bookViews>
  <sheets>
    <sheet name="内訳 10" sheetId="19" r:id="rId1"/>
    <sheet name="内訳 9" sheetId="20" r:id="rId2"/>
    <sheet name="内訳 8" sheetId="15" r:id="rId3"/>
    <sheet name="内訳 7" sheetId="16" r:id="rId4"/>
    <sheet name="内訳 6" sheetId="17" r:id="rId5"/>
    <sheet name="内訳 5" sheetId="18" r:id="rId6"/>
    <sheet name="内訳 4" sheetId="13" r:id="rId7"/>
    <sheet name="内訳 3" sheetId="14" r:id="rId8"/>
    <sheet name="内訳 2" sheetId="10" r:id="rId9"/>
    <sheet name="内訳 1" sheetId="11" r:id="rId10"/>
    <sheet name="振込先等" sheetId="12" r:id="rId11"/>
    <sheet name="内訳　(例2)" sheetId="9" r:id="rId12"/>
    <sheet name="内訳　(例)" sheetId="1" r:id="rId13"/>
    <sheet name="振込先等 　(例)" sheetId="7" r:id="rId14"/>
  </sheets>
  <definedNames>
    <definedName name="_xlnm._FilterDatabase" localSheetId="12" hidden="1">'内訳　(例)'!$DS$18:$DS$22</definedName>
    <definedName name="_xlnm._FilterDatabase" localSheetId="11" hidden="1">'内訳　(例2)'!$DS$18:$DS$22</definedName>
    <definedName name="_xlnm._FilterDatabase" localSheetId="9" hidden="1">'内訳 1'!$DS$18:$DS$22</definedName>
    <definedName name="_xlnm._FilterDatabase" localSheetId="0" hidden="1">'内訳 10'!$DS$18:$DS$22</definedName>
    <definedName name="_xlnm._FilterDatabase" localSheetId="8" hidden="1">'内訳 2'!$DS$18:$DS$22</definedName>
    <definedName name="_xlnm._FilterDatabase" localSheetId="7" hidden="1">'内訳 3'!$DS$18:$DS$22</definedName>
    <definedName name="_xlnm._FilterDatabase" localSheetId="6" hidden="1">'内訳 4'!$DS$18:$DS$22</definedName>
    <definedName name="_xlnm._FilterDatabase" localSheetId="5" hidden="1">'内訳 5'!$DS$18:$DS$22</definedName>
    <definedName name="_xlnm._FilterDatabase" localSheetId="4" hidden="1">'内訳 6'!$DS$18:$DS$22</definedName>
    <definedName name="_xlnm._FilterDatabase" localSheetId="3" hidden="1">'内訳 7'!$DS$18:$DS$22</definedName>
    <definedName name="_xlnm._FilterDatabase" localSheetId="2" hidden="1">'内訳 8'!$DS$18:$DS$22</definedName>
    <definedName name="_xlnm._FilterDatabase" localSheetId="1" hidden="1">'内訳 9'!$DS$18:$DS$22</definedName>
    <definedName name="_xlnm.Print_Area" localSheetId="10">振込先等!$A$1:$BP$51</definedName>
    <definedName name="_xlnm.Print_Area" localSheetId="13">'振込先等 　(例)'!$A$1:$BP$51</definedName>
    <definedName name="_xlnm.Print_Area" localSheetId="12">'内訳　(例)'!$A$1:$BP$54</definedName>
    <definedName name="_xlnm.Print_Area" localSheetId="11">'内訳　(例2)'!$A$1:$BP$54</definedName>
    <definedName name="_xlnm.Print_Area" localSheetId="9">'内訳 1'!$A$1:$BP$54</definedName>
    <definedName name="_xlnm.Print_Area" localSheetId="0">'内訳 10'!$A$1:$BP$54</definedName>
    <definedName name="_xlnm.Print_Area" localSheetId="8">'内訳 2'!$A$1:$BP$54</definedName>
    <definedName name="_xlnm.Print_Area" localSheetId="7">'内訳 3'!$A$1:$BP$54</definedName>
    <definedName name="_xlnm.Print_Area" localSheetId="6">'内訳 4'!$A$1:$BP$54</definedName>
    <definedName name="_xlnm.Print_Area" localSheetId="5">'内訳 5'!$A$1:$BP$54</definedName>
    <definedName name="_xlnm.Print_Area" localSheetId="4">'内訳 6'!$A$1:$BP$54</definedName>
    <definedName name="_xlnm.Print_Area" localSheetId="3">'内訳 7'!$A$1:$BP$54</definedName>
    <definedName name="_xlnm.Print_Area" localSheetId="2">'内訳 8'!$A$1:$BP$54</definedName>
    <definedName name="_xlnm.Print_Area" localSheetId="1">'内訳 9'!$A$1:$BP$54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2" l="1"/>
  <c r="BG23" i="16"/>
  <c r="BG23" i="14"/>
  <c r="AW35" i="19"/>
  <c r="AW33" i="19"/>
  <c r="AW31" i="19"/>
  <c r="AW29" i="19"/>
  <c r="AW27" i="19"/>
  <c r="AW25" i="19"/>
  <c r="AW23" i="19"/>
  <c r="BG23" i="19" s="1"/>
  <c r="AW21" i="19"/>
  <c r="BG21" i="19" s="1"/>
  <c r="AW35" i="20"/>
  <c r="AW33" i="20"/>
  <c r="AW31" i="20"/>
  <c r="AW29" i="20"/>
  <c r="BG29" i="20" s="1"/>
  <c r="AW27" i="20"/>
  <c r="AW25" i="20"/>
  <c r="AW23" i="20"/>
  <c r="BG23" i="20" s="1"/>
  <c r="AW21" i="20"/>
  <c r="BG21" i="20" s="1"/>
  <c r="AW35" i="15"/>
  <c r="AW33" i="15"/>
  <c r="AW31" i="15"/>
  <c r="AW29" i="15"/>
  <c r="BG29" i="15" s="1"/>
  <c r="AW27" i="15"/>
  <c r="AW25" i="15"/>
  <c r="AW23" i="15"/>
  <c r="BG23" i="15" s="1"/>
  <c r="AW21" i="15"/>
  <c r="BG21" i="15" s="1"/>
  <c r="AW35" i="16"/>
  <c r="AW33" i="16"/>
  <c r="AW31" i="16"/>
  <c r="AW29" i="16"/>
  <c r="AW27" i="16"/>
  <c r="AW25" i="16"/>
  <c r="AW23" i="16"/>
  <c r="AW21" i="16"/>
  <c r="AW35" i="17"/>
  <c r="AW33" i="17"/>
  <c r="AW31" i="17"/>
  <c r="AW29" i="17"/>
  <c r="BG29" i="17" s="1"/>
  <c r="AW27" i="17"/>
  <c r="AW25" i="17"/>
  <c r="AW23" i="17"/>
  <c r="BG23" i="17" s="1"/>
  <c r="AW21" i="17"/>
  <c r="AW35" i="18"/>
  <c r="AW33" i="18"/>
  <c r="AW31" i="18"/>
  <c r="AW29" i="18"/>
  <c r="BG29" i="18" s="1"/>
  <c r="AW27" i="18"/>
  <c r="AW25" i="18"/>
  <c r="AW23" i="18"/>
  <c r="BG23" i="18" s="1"/>
  <c r="AW21" i="18"/>
  <c r="AW35" i="13"/>
  <c r="AW33" i="13"/>
  <c r="AW31" i="13"/>
  <c r="AW29" i="13"/>
  <c r="BG29" i="13" s="1"/>
  <c r="AW27" i="13"/>
  <c r="AW25" i="13"/>
  <c r="AW23" i="13"/>
  <c r="BG23" i="13" s="1"/>
  <c r="AW21" i="13"/>
  <c r="AW35" i="14"/>
  <c r="AW33" i="14"/>
  <c r="AW31" i="14"/>
  <c r="AW29" i="14"/>
  <c r="BG29" i="14" s="1"/>
  <c r="AW27" i="14"/>
  <c r="AW25" i="14"/>
  <c r="AW23" i="14"/>
  <c r="AW21" i="14"/>
  <c r="AW23" i="10"/>
  <c r="AW25" i="10"/>
  <c r="AW27" i="10"/>
  <c r="AW29" i="10"/>
  <c r="AW31" i="10"/>
  <c r="AW33" i="10"/>
  <c r="BG33" i="10" s="1"/>
  <c r="AW35" i="10"/>
  <c r="AW21" i="10"/>
  <c r="BG21" i="10" s="1"/>
  <c r="BT73" i="20"/>
  <c r="BR73" i="20"/>
  <c r="BT72" i="20"/>
  <c r="BR72" i="20"/>
  <c r="BT71" i="20"/>
  <c r="BR71" i="20"/>
  <c r="BT70" i="20"/>
  <c r="BR70" i="20"/>
  <c r="BT69" i="20"/>
  <c r="BR69" i="20"/>
  <c r="BT68" i="20"/>
  <c r="BR68" i="20"/>
  <c r="BT67" i="20"/>
  <c r="BR67" i="20"/>
  <c r="BT66" i="20"/>
  <c r="BR66" i="20"/>
  <c r="AG43" i="20"/>
  <c r="AG41" i="20"/>
  <c r="A41" i="20" s="1"/>
  <c r="BG35" i="20"/>
  <c r="AM35" i="20"/>
  <c r="BG33" i="20"/>
  <c r="AM33" i="20"/>
  <c r="BG31" i="20"/>
  <c r="AM31" i="20"/>
  <c r="AM29" i="20"/>
  <c r="BG27" i="20"/>
  <c r="AM27" i="20"/>
  <c r="BG25" i="20"/>
  <c r="AM25" i="20"/>
  <c r="AM23" i="20"/>
  <c r="AM21" i="20"/>
  <c r="BM14" i="20"/>
  <c r="BG14" i="20"/>
  <c r="BA14" i="20"/>
  <c r="BM12" i="20"/>
  <c r="BG12" i="20"/>
  <c r="BA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BA8" i="20"/>
  <c r="BA6" i="20"/>
  <c r="BA4" i="20"/>
  <c r="BT73" i="19"/>
  <c r="BR73" i="19"/>
  <c r="BT72" i="19"/>
  <c r="BR72" i="19"/>
  <c r="BT71" i="19"/>
  <c r="BR71" i="19"/>
  <c r="BT70" i="19"/>
  <c r="BR70" i="19"/>
  <c r="BT69" i="19"/>
  <c r="BR69" i="19"/>
  <c r="BT68" i="19"/>
  <c r="BR68" i="19"/>
  <c r="BT67" i="19"/>
  <c r="BR67" i="19"/>
  <c r="BT66" i="19"/>
  <c r="BR66" i="19"/>
  <c r="AG41" i="19"/>
  <c r="BG35" i="19"/>
  <c r="AM35" i="19"/>
  <c r="BG33" i="19"/>
  <c r="AM33" i="19"/>
  <c r="BG31" i="19"/>
  <c r="AM31" i="19"/>
  <c r="BG29" i="19"/>
  <c r="AM29" i="19"/>
  <c r="BG27" i="19"/>
  <c r="AM27" i="19"/>
  <c r="BG25" i="19"/>
  <c r="AM25" i="19"/>
  <c r="AM23" i="19"/>
  <c r="AM21" i="19"/>
  <c r="BM14" i="19"/>
  <c r="BG14" i="19"/>
  <c r="BA14" i="19"/>
  <c r="BM12" i="19"/>
  <c r="BG12" i="19"/>
  <c r="BA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BA8" i="19"/>
  <c r="BA6" i="19"/>
  <c r="BA4" i="19"/>
  <c r="BT73" i="18"/>
  <c r="BR73" i="18"/>
  <c r="BT72" i="18"/>
  <c r="BR72" i="18"/>
  <c r="BT71" i="18"/>
  <c r="BR71" i="18"/>
  <c r="BT70" i="18"/>
  <c r="BR70" i="18"/>
  <c r="BT69" i="18"/>
  <c r="BR69" i="18"/>
  <c r="BT68" i="18"/>
  <c r="BR68" i="18"/>
  <c r="BT67" i="18"/>
  <c r="BR67" i="18"/>
  <c r="BT66" i="18"/>
  <c r="BR66" i="18"/>
  <c r="AG41" i="18"/>
  <c r="BG35" i="18"/>
  <c r="AM35" i="18"/>
  <c r="BG33" i="18"/>
  <c r="AM33" i="18"/>
  <c r="BG31" i="18"/>
  <c r="AM31" i="18"/>
  <c r="AM29" i="18"/>
  <c r="BG27" i="18"/>
  <c r="AM27" i="18"/>
  <c r="BG25" i="18"/>
  <c r="AM25" i="18"/>
  <c r="AM23" i="18"/>
  <c r="AM21" i="18"/>
  <c r="BM14" i="18"/>
  <c r="BG14" i="18"/>
  <c r="BA14" i="18"/>
  <c r="BM12" i="18"/>
  <c r="BG12" i="18"/>
  <c r="BA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BA8" i="18"/>
  <c r="BA6" i="18"/>
  <c r="BA4" i="18"/>
  <c r="BT73" i="17"/>
  <c r="BR73" i="17"/>
  <c r="BT72" i="17"/>
  <c r="BR72" i="17"/>
  <c r="BT71" i="17"/>
  <c r="BR71" i="17"/>
  <c r="BT70" i="17"/>
  <c r="BR70" i="17"/>
  <c r="BT69" i="17"/>
  <c r="BR69" i="17"/>
  <c r="BT68" i="17"/>
  <c r="BR68" i="17"/>
  <c r="BT67" i="17"/>
  <c r="BR67" i="17"/>
  <c r="BT66" i="17"/>
  <c r="BR66" i="17"/>
  <c r="AG41" i="17"/>
  <c r="BG35" i="17"/>
  <c r="AM35" i="17"/>
  <c r="BG33" i="17"/>
  <c r="AM33" i="17"/>
  <c r="BG31" i="17"/>
  <c r="AM31" i="17"/>
  <c r="AM29" i="17"/>
  <c r="BG27" i="17"/>
  <c r="AM27" i="17"/>
  <c r="BG25" i="17"/>
  <c r="AM25" i="17"/>
  <c r="AM23" i="17"/>
  <c r="AM21" i="17"/>
  <c r="BM14" i="17"/>
  <c r="BG14" i="17"/>
  <c r="BA14" i="17"/>
  <c r="BM12" i="17"/>
  <c r="BG12" i="17"/>
  <c r="BA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BA8" i="17"/>
  <c r="BA6" i="17"/>
  <c r="BA4" i="17"/>
  <c r="BT73" i="16"/>
  <c r="BR73" i="16"/>
  <c r="BT72" i="16"/>
  <c r="BR72" i="16"/>
  <c r="BT71" i="16"/>
  <c r="BR71" i="16"/>
  <c r="BT70" i="16"/>
  <c r="BR70" i="16"/>
  <c r="BT69" i="16"/>
  <c r="BR69" i="16"/>
  <c r="BT68" i="16"/>
  <c r="BR68" i="16"/>
  <c r="BT67" i="16"/>
  <c r="BR67" i="16"/>
  <c r="BT66" i="16"/>
  <c r="BR66" i="16"/>
  <c r="AG41" i="16"/>
  <c r="A41" i="16" s="1"/>
  <c r="BG35" i="16"/>
  <c r="AM35" i="16"/>
  <c r="BG33" i="16"/>
  <c r="AM33" i="16"/>
  <c r="BG31" i="16"/>
  <c r="AM31" i="16"/>
  <c r="BG29" i="16"/>
  <c r="AM29" i="16"/>
  <c r="BG27" i="16"/>
  <c r="AM27" i="16"/>
  <c r="BG25" i="16"/>
  <c r="AM25" i="16"/>
  <c r="AM23" i="16"/>
  <c r="AM21" i="16"/>
  <c r="BM14" i="16"/>
  <c r="BG14" i="16"/>
  <c r="BA14" i="16"/>
  <c r="BM12" i="16"/>
  <c r="BG12" i="16"/>
  <c r="BA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BA8" i="16"/>
  <c r="BA6" i="16"/>
  <c r="BA4" i="16"/>
  <c r="BT73" i="15"/>
  <c r="BR73" i="15"/>
  <c r="BT72" i="15"/>
  <c r="BR72" i="15"/>
  <c r="BT71" i="15"/>
  <c r="BR71" i="15"/>
  <c r="BT70" i="15"/>
  <c r="BR70" i="15"/>
  <c r="BT69" i="15"/>
  <c r="BR69" i="15"/>
  <c r="BT68" i="15"/>
  <c r="BR68" i="15"/>
  <c r="BT67" i="15"/>
  <c r="BR67" i="15"/>
  <c r="BT66" i="15"/>
  <c r="BR66" i="15"/>
  <c r="AG41" i="15"/>
  <c r="AG43" i="15" s="1"/>
  <c r="BG35" i="15"/>
  <c r="AM35" i="15"/>
  <c r="BG33" i="15"/>
  <c r="AM33" i="15"/>
  <c r="BG31" i="15"/>
  <c r="AM31" i="15"/>
  <c r="AM29" i="15"/>
  <c r="BG27" i="15"/>
  <c r="AM27" i="15"/>
  <c r="BG25" i="15"/>
  <c r="AM25" i="15"/>
  <c r="AM23" i="15"/>
  <c r="AM21" i="15"/>
  <c r="BM14" i="15"/>
  <c r="BG14" i="15"/>
  <c r="BA14" i="15"/>
  <c r="BM12" i="15"/>
  <c r="BG12" i="15"/>
  <c r="BA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BA8" i="15"/>
  <c r="BA6" i="15"/>
  <c r="BA4" i="15"/>
  <c r="BT73" i="14"/>
  <c r="BR73" i="14"/>
  <c r="BT72" i="14"/>
  <c r="BR72" i="14"/>
  <c r="BT71" i="14"/>
  <c r="BR71" i="14"/>
  <c r="BT70" i="14"/>
  <c r="BR70" i="14"/>
  <c r="BT69" i="14"/>
  <c r="BR69" i="14"/>
  <c r="BT68" i="14"/>
  <c r="BR68" i="14"/>
  <c r="BT67" i="14"/>
  <c r="BR67" i="14"/>
  <c r="BT66" i="14"/>
  <c r="BR66" i="14"/>
  <c r="AG41" i="14"/>
  <c r="A41" i="14" s="1"/>
  <c r="BG35" i="14"/>
  <c r="AM35" i="14"/>
  <c r="BG33" i="14"/>
  <c r="AM33" i="14"/>
  <c r="BG31" i="14"/>
  <c r="AM31" i="14"/>
  <c r="AM29" i="14"/>
  <c r="BG27" i="14"/>
  <c r="AM27" i="14"/>
  <c r="BG25" i="14"/>
  <c r="AM25" i="14"/>
  <c r="AM23" i="14"/>
  <c r="AM21" i="14"/>
  <c r="BM14" i="14"/>
  <c r="BG14" i="14"/>
  <c r="BA14" i="14"/>
  <c r="BM12" i="14"/>
  <c r="BG12" i="14"/>
  <c r="BA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BA8" i="14"/>
  <c r="BA6" i="14"/>
  <c r="BA4" i="14"/>
  <c r="BT73" i="13"/>
  <c r="BR73" i="13"/>
  <c r="BT72" i="13"/>
  <c r="BR72" i="13"/>
  <c r="BT71" i="13"/>
  <c r="BR71" i="13"/>
  <c r="BT70" i="13"/>
  <c r="BR70" i="13"/>
  <c r="BT69" i="13"/>
  <c r="BR69" i="13"/>
  <c r="BT68" i="13"/>
  <c r="BR68" i="13"/>
  <c r="BT67" i="13"/>
  <c r="BR67" i="13"/>
  <c r="BT66" i="13"/>
  <c r="BR66" i="13"/>
  <c r="AG41" i="13"/>
  <c r="BG35" i="13"/>
  <c r="AM35" i="13"/>
  <c r="BG33" i="13"/>
  <c r="AM33" i="13"/>
  <c r="BG31" i="13"/>
  <c r="AM31" i="13"/>
  <c r="AM29" i="13"/>
  <c r="BG27" i="13"/>
  <c r="AM27" i="13"/>
  <c r="BG25" i="13"/>
  <c r="AM25" i="13"/>
  <c r="AM23" i="13"/>
  <c r="AM21" i="13"/>
  <c r="BM14" i="13"/>
  <c r="BG14" i="13"/>
  <c r="BA14" i="13"/>
  <c r="BM12" i="13"/>
  <c r="BG12" i="13"/>
  <c r="BA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BA8" i="13"/>
  <c r="BA6" i="13"/>
  <c r="BA4" i="13"/>
  <c r="BL1" i="12"/>
  <c r="BL1" i="11" s="1"/>
  <c r="BG1" i="12"/>
  <c r="BG1" i="10" s="1"/>
  <c r="BB1" i="12"/>
  <c r="BB1" i="10" s="1"/>
  <c r="BT73" i="11"/>
  <c r="BR73" i="11"/>
  <c r="BT72" i="11"/>
  <c r="BR72" i="11"/>
  <c r="BT71" i="11"/>
  <c r="BR71" i="11"/>
  <c r="BT70" i="11"/>
  <c r="BR70" i="11"/>
  <c r="BT69" i="11"/>
  <c r="BR69" i="11"/>
  <c r="BT68" i="11"/>
  <c r="BR68" i="11"/>
  <c r="BT67" i="11"/>
  <c r="BR67" i="11"/>
  <c r="BT66" i="11"/>
  <c r="BR66" i="11"/>
  <c r="AG41" i="11"/>
  <c r="AW35" i="11"/>
  <c r="BG35" i="11" s="1"/>
  <c r="AM35" i="11"/>
  <c r="AW33" i="11"/>
  <c r="BG33" i="11" s="1"/>
  <c r="AM33" i="11"/>
  <c r="AW31" i="11"/>
  <c r="BG31" i="11" s="1"/>
  <c r="AM31" i="11"/>
  <c r="AW29" i="11"/>
  <c r="BG29" i="11" s="1"/>
  <c r="AM29" i="11"/>
  <c r="AW27" i="11"/>
  <c r="BG27" i="11" s="1"/>
  <c r="AM27" i="11"/>
  <c r="BG25" i="11"/>
  <c r="AW25" i="11"/>
  <c r="AM25" i="11"/>
  <c r="AW23" i="11"/>
  <c r="BG23" i="11" s="1"/>
  <c r="AM23" i="11"/>
  <c r="AW21" i="11"/>
  <c r="BG21" i="11" s="1"/>
  <c r="AM21" i="11"/>
  <c r="BM14" i="11"/>
  <c r="BG14" i="11"/>
  <c r="BA14" i="11"/>
  <c r="BM12" i="11"/>
  <c r="BG12" i="11"/>
  <c r="BA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BA8" i="11"/>
  <c r="BA6" i="11"/>
  <c r="BA4" i="11"/>
  <c r="BT73" i="10"/>
  <c r="BR73" i="10"/>
  <c r="BT72" i="10"/>
  <c r="BR72" i="10"/>
  <c r="BT71" i="10"/>
  <c r="BR71" i="10"/>
  <c r="BT70" i="10"/>
  <c r="BR70" i="10"/>
  <c r="BT69" i="10"/>
  <c r="BR69" i="10"/>
  <c r="BT68" i="10"/>
  <c r="BR68" i="10"/>
  <c r="BT67" i="10"/>
  <c r="BR67" i="10"/>
  <c r="BT66" i="10"/>
  <c r="BR66" i="10"/>
  <c r="AG41" i="10"/>
  <c r="BG35" i="10"/>
  <c r="AM35" i="10"/>
  <c r="AM33" i="10"/>
  <c r="BG31" i="10"/>
  <c r="AM31" i="10"/>
  <c r="BG29" i="10"/>
  <c r="AM29" i="10"/>
  <c r="BG27" i="10"/>
  <c r="AM27" i="10"/>
  <c r="BG25" i="10"/>
  <c r="AM25" i="10"/>
  <c r="BG23" i="10"/>
  <c r="AM23" i="10"/>
  <c r="AM21" i="10"/>
  <c r="BM14" i="10"/>
  <c r="BG14" i="10"/>
  <c r="BA14" i="10"/>
  <c r="BM12" i="10"/>
  <c r="BG12" i="10"/>
  <c r="BA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BA8" i="10"/>
  <c r="BA6" i="10"/>
  <c r="BA4" i="10"/>
  <c r="BB1" i="7"/>
  <c r="BB1" i="1" s="1"/>
  <c r="BL1" i="7"/>
  <c r="BL1" i="9" s="1"/>
  <c r="BG1" i="7"/>
  <c r="BG1" i="1" s="1"/>
  <c r="T40" i="7"/>
  <c r="AN40" i="7"/>
  <c r="BT73" i="9"/>
  <c r="BR73" i="9"/>
  <c r="BT72" i="9"/>
  <c r="BR72" i="9"/>
  <c r="BT71" i="9"/>
  <c r="BR71" i="9"/>
  <c r="BT70" i="9"/>
  <c r="BR70" i="9"/>
  <c r="BT69" i="9"/>
  <c r="BR69" i="9"/>
  <c r="BT68" i="9"/>
  <c r="BR68" i="9"/>
  <c r="BT67" i="9"/>
  <c r="BR67" i="9"/>
  <c r="BT66" i="9"/>
  <c r="BR66" i="9"/>
  <c r="AG41" i="9"/>
  <c r="AW41" i="9" s="1"/>
  <c r="BG35" i="9"/>
  <c r="AW35" i="9"/>
  <c r="AM35" i="9"/>
  <c r="AW33" i="9"/>
  <c r="BG33" i="9" s="1"/>
  <c r="AM33" i="9"/>
  <c r="BG31" i="9"/>
  <c r="AW31" i="9"/>
  <c r="AM31" i="9"/>
  <c r="AW29" i="9"/>
  <c r="BG29" i="9" s="1"/>
  <c r="AM29" i="9"/>
  <c r="BG27" i="9"/>
  <c r="AW27" i="9"/>
  <c r="AM27" i="9"/>
  <c r="AW25" i="9"/>
  <c r="BG25" i="9" s="1"/>
  <c r="AM25" i="9"/>
  <c r="AW23" i="9"/>
  <c r="BG23" i="9" s="1"/>
  <c r="AM23" i="9"/>
  <c r="AW21" i="9"/>
  <c r="AM21" i="9"/>
  <c r="BM14" i="9"/>
  <c r="BG14" i="9"/>
  <c r="BA14" i="9"/>
  <c r="BM12" i="9"/>
  <c r="BG12" i="9"/>
  <c r="BA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BA8" i="9"/>
  <c r="BA6" i="9"/>
  <c r="BA4" i="9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AM23" i="1"/>
  <c r="AM25" i="1"/>
  <c r="AM27" i="1"/>
  <c r="AM29" i="1"/>
  <c r="AM31" i="1"/>
  <c r="AM33" i="1"/>
  <c r="AM35" i="1"/>
  <c r="AM21" i="1"/>
  <c r="AW23" i="1"/>
  <c r="BG23" i="1" s="1"/>
  <c r="AW25" i="1"/>
  <c r="BG25" i="1" s="1"/>
  <c r="AW27" i="1"/>
  <c r="BG27" i="1" s="1"/>
  <c r="AW29" i="1"/>
  <c r="BG29" i="1" s="1"/>
  <c r="AW31" i="1"/>
  <c r="BG31" i="1" s="1"/>
  <c r="AW33" i="1"/>
  <c r="BG33" i="1" s="1"/>
  <c r="AW35" i="1"/>
  <c r="BG35" i="1" s="1"/>
  <c r="AW21" i="1"/>
  <c r="AG41" i="1"/>
  <c r="AG43" i="1" s="1"/>
  <c r="BR66" i="1"/>
  <c r="BT69" i="1"/>
  <c r="BR73" i="1"/>
  <c r="BR72" i="1"/>
  <c r="BR71" i="1"/>
  <c r="BR70" i="1"/>
  <c r="BR69" i="1"/>
  <c r="BR68" i="1"/>
  <c r="BR67" i="1"/>
  <c r="BT68" i="1"/>
  <c r="BT67" i="1"/>
  <c r="BT66" i="1"/>
  <c r="BA8" i="1"/>
  <c r="BM14" i="1"/>
  <c r="BG14" i="1"/>
  <c r="BA14" i="1"/>
  <c r="BA4" i="1"/>
  <c r="BA6" i="1"/>
  <c r="BM12" i="1"/>
  <c r="BG12" i="1"/>
  <c r="BA12" i="1"/>
  <c r="AW37" i="16" l="1"/>
  <c r="BT74" i="17"/>
  <c r="BG21" i="16"/>
  <c r="BT74" i="20"/>
  <c r="AW37" i="13"/>
  <c r="AM37" i="15"/>
  <c r="AM37" i="20"/>
  <c r="AM37" i="17"/>
  <c r="AW37" i="18"/>
  <c r="BG41" i="19"/>
  <c r="BT74" i="13"/>
  <c r="AM41" i="14"/>
  <c r="AW37" i="17"/>
  <c r="AW37" i="19"/>
  <c r="AW37" i="15"/>
  <c r="BG37" i="16"/>
  <c r="AG43" i="16"/>
  <c r="AM43" i="16" s="1"/>
  <c r="AM37" i="19"/>
  <c r="AW37" i="20"/>
  <c r="BT74" i="15"/>
  <c r="BG37" i="20"/>
  <c r="BG43" i="20"/>
  <c r="AM37" i="14"/>
  <c r="BG37" i="15"/>
  <c r="AW41" i="15"/>
  <c r="AM37" i="13"/>
  <c r="AW37" i="14"/>
  <c r="AM37" i="16"/>
  <c r="AM37" i="18"/>
  <c r="AM41" i="18"/>
  <c r="BG37" i="19"/>
  <c r="BT74" i="19"/>
  <c r="AW41" i="18"/>
  <c r="BT74" i="14"/>
  <c r="AM41" i="16"/>
  <c r="BG41" i="16"/>
  <c r="BG21" i="17"/>
  <c r="BG37" i="17" s="1"/>
  <c r="BG21" i="18"/>
  <c r="BG37" i="18" s="1"/>
  <c r="AG43" i="18"/>
  <c r="BG41" i="20"/>
  <c r="AM41" i="20"/>
  <c r="AW41" i="20"/>
  <c r="BT74" i="16"/>
  <c r="AW41" i="14"/>
  <c r="BG21" i="13"/>
  <c r="BG37" i="13" s="1"/>
  <c r="BG21" i="14"/>
  <c r="BG37" i="14" s="1"/>
  <c r="AG43" i="14"/>
  <c r="AW41" i="16"/>
  <c r="A41" i="18"/>
  <c r="BT74" i="18"/>
  <c r="BL1" i="19"/>
  <c r="AM41" i="19"/>
  <c r="AG43" i="19"/>
  <c r="BB1" i="20"/>
  <c r="AM43" i="20"/>
  <c r="BB1" i="19"/>
  <c r="AW41" i="19"/>
  <c r="BG1" i="20"/>
  <c r="AW43" i="20"/>
  <c r="BG1" i="19"/>
  <c r="A41" i="19"/>
  <c r="BL1" i="20"/>
  <c r="A43" i="20"/>
  <c r="BL1" i="15"/>
  <c r="BL1" i="17"/>
  <c r="BB1" i="15"/>
  <c r="BG43" i="15"/>
  <c r="A43" i="15"/>
  <c r="AM43" i="15"/>
  <c r="AW43" i="15"/>
  <c r="BG1" i="15"/>
  <c r="A41" i="15"/>
  <c r="BG41" i="15"/>
  <c r="BL1" i="16"/>
  <c r="AM41" i="17"/>
  <c r="AG43" i="17"/>
  <c r="BB1" i="18"/>
  <c r="BB1" i="17"/>
  <c r="AW41" i="17"/>
  <c r="BG1" i="18"/>
  <c r="BG1" i="16"/>
  <c r="AM41" i="15"/>
  <c r="BB1" i="16"/>
  <c r="BG1" i="17"/>
  <c r="A41" i="17"/>
  <c r="BL1" i="18"/>
  <c r="BL1" i="13"/>
  <c r="AM41" i="13"/>
  <c r="AG43" i="13"/>
  <c r="BB1" i="14"/>
  <c r="BB1" i="13"/>
  <c r="AW41" i="13"/>
  <c r="BG1" i="14"/>
  <c r="BG1" i="13"/>
  <c r="A41" i="13"/>
  <c r="BL1" i="14"/>
  <c r="BT74" i="11"/>
  <c r="AW41" i="10"/>
  <c r="AM37" i="10"/>
  <c r="BG1" i="11"/>
  <c r="BL1" i="1"/>
  <c r="BL1" i="10"/>
  <c r="AM37" i="1"/>
  <c r="A41" i="9"/>
  <c r="A41" i="10"/>
  <c r="BT74" i="10"/>
  <c r="AM37" i="11"/>
  <c r="AW43" i="1"/>
  <c r="AW37" i="1"/>
  <c r="AG43" i="9"/>
  <c r="BG43" i="9" s="1"/>
  <c r="BB1" i="9"/>
  <c r="BG37" i="10"/>
  <c r="BG41" i="10"/>
  <c r="BG41" i="11"/>
  <c r="BG37" i="11"/>
  <c r="AW37" i="11"/>
  <c r="AM41" i="11"/>
  <c r="AG43" i="11"/>
  <c r="AW37" i="10"/>
  <c r="AM41" i="10"/>
  <c r="AG43" i="10"/>
  <c r="BB1" i="11"/>
  <c r="AW41" i="11"/>
  <c r="AN40" i="12"/>
  <c r="A41" i="11"/>
  <c r="BG1" i="9"/>
  <c r="AM41" i="9"/>
  <c r="AM37" i="9"/>
  <c r="BT74" i="9"/>
  <c r="AW37" i="9"/>
  <c r="BG21" i="9"/>
  <c r="AM43" i="9"/>
  <c r="AM47" i="9" s="1"/>
  <c r="AW43" i="9"/>
  <c r="AM41" i="1"/>
  <c r="BG43" i="1"/>
  <c r="BG21" i="1"/>
  <c r="BG37" i="1" s="1"/>
  <c r="AM43" i="1"/>
  <c r="AW41" i="1"/>
  <c r="AR40" i="7" s="1"/>
  <c r="A41" i="1"/>
  <c r="BT73" i="1"/>
  <c r="BT72" i="1"/>
  <c r="BT71" i="1"/>
  <c r="BT70" i="1"/>
  <c r="BG47" i="20" l="1"/>
  <c r="A8" i="20" s="1"/>
  <c r="AM47" i="16"/>
  <c r="AM47" i="20"/>
  <c r="AW47" i="20"/>
  <c r="BG43" i="18"/>
  <c r="BG43" i="16"/>
  <c r="BG47" i="16" s="1"/>
  <c r="A8" i="16" s="1"/>
  <c r="AW43" i="16"/>
  <c r="AW47" i="16" s="1"/>
  <c r="AW43" i="18"/>
  <c r="AW47" i="18" s="1"/>
  <c r="AM43" i="18"/>
  <c r="AM47" i="18" s="1"/>
  <c r="A43" i="16"/>
  <c r="AM47" i="15"/>
  <c r="AW47" i="15"/>
  <c r="BG43" i="14"/>
  <c r="BG41" i="14"/>
  <c r="BG41" i="13"/>
  <c r="A43" i="14"/>
  <c r="AW43" i="14"/>
  <c r="AW47" i="14" s="1"/>
  <c r="AM43" i="14"/>
  <c r="AM47" i="14" s="1"/>
  <c r="AR40" i="12"/>
  <c r="A43" i="18"/>
  <c r="BG41" i="17"/>
  <c r="BG41" i="18"/>
  <c r="AW43" i="19"/>
  <c r="AW47" i="19" s="1"/>
  <c r="BG43" i="19"/>
  <c r="BG47" i="19" s="1"/>
  <c r="A8" i="19" s="1"/>
  <c r="AM43" i="19"/>
  <c r="AM47" i="19" s="1"/>
  <c r="A43" i="19"/>
  <c r="AW43" i="17"/>
  <c r="AW47" i="17" s="1"/>
  <c r="BG43" i="17"/>
  <c r="AM43" i="17"/>
  <c r="AM47" i="17" s="1"/>
  <c r="A43" i="17"/>
  <c r="BG47" i="15"/>
  <c r="A8" i="15" s="1"/>
  <c r="AW43" i="13"/>
  <c r="AW47" i="13" s="1"/>
  <c r="BG43" i="13"/>
  <c r="AM43" i="13"/>
  <c r="AM47" i="13" s="1"/>
  <c r="A43" i="13"/>
  <c r="A43" i="9"/>
  <c r="AM43" i="10"/>
  <c r="AM47" i="10" s="1"/>
  <c r="BG43" i="10"/>
  <c r="BG47" i="10" s="1"/>
  <c r="A8" i="10" s="1"/>
  <c r="A43" i="10"/>
  <c r="AW43" i="10"/>
  <c r="AW47" i="10" s="1"/>
  <c r="AW43" i="11"/>
  <c r="A43" i="11"/>
  <c r="AN43" i="12"/>
  <c r="AM43" i="11"/>
  <c r="AM47" i="11" s="1"/>
  <c r="BG43" i="11"/>
  <c r="BG47" i="11" s="1"/>
  <c r="A8" i="11" s="1"/>
  <c r="AW47" i="9"/>
  <c r="AR43" i="7"/>
  <c r="BG41" i="9"/>
  <c r="BG47" i="9" s="1"/>
  <c r="A8" i="9" s="1"/>
  <c r="BG37" i="9"/>
  <c r="BG41" i="1"/>
  <c r="AW47" i="1"/>
  <c r="AM47" i="1"/>
  <c r="AD40" i="7" s="1"/>
  <c r="A43" i="1"/>
  <c r="BT74" i="1"/>
  <c r="AD40" i="12" l="1"/>
  <c r="BG47" i="13"/>
  <c r="A8" i="13" s="1"/>
  <c r="BG47" i="18"/>
  <c r="A8" i="18" s="1"/>
  <c r="BG47" i="14"/>
  <c r="A8" i="14" s="1"/>
  <c r="BG47" i="17"/>
  <c r="A8" i="17" s="1"/>
  <c r="AR43" i="12"/>
  <c r="AW40" i="12" s="1"/>
  <c r="BG40" i="12" s="1"/>
  <c r="AW40" i="7"/>
  <c r="BG40" i="7" s="1"/>
  <c r="AW47" i="11"/>
  <c r="AN43" i="7"/>
  <c r="BG47" i="1" l="1"/>
  <c r="A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71378793-31DD-48B1-A0DE-FCF11A7B49E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E84DC810-C899-4BFC-8CAB-E4A781B89C2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EB32927F-BE34-487F-ABCE-C45B0631017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DD02FF2D-05BE-440A-AFD7-53EDF9E6CE9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D4D0DC36-AF1A-49AB-BE46-3E80A1D47BD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3A0A858A-6B02-4026-B1E6-C272F0F376F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D37A4052-525A-4484-B023-585BCD66D46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270091B7-179B-476B-910F-F31CDA30F76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DDFE3B8C-1640-4268-AD76-2DC4147F432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2AB6647D-E91D-4FCF-879B-6C3BC930A22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EEB07058-CF70-4582-AF59-C5D48EA2CD3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B6A15C5B-2704-47F2-A478-8076E9F16C4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FF880931-EB55-4D05-9DBE-A46FD6E0D8D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47B03EC7-6212-43A7-AD47-BAAD72ADD20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DE27E777-13C7-4A1B-A02D-42379E9D8D0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E018C9A7-ED6D-4824-ACE0-CD6EF1B74E6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5E7AF5D9-DD12-4994-AFFC-C69989D003CB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FA8AC3DC-E5F2-4418-ACB7-53720C6DF150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4FC73E07-3E27-4670-852C-0F8BD92C048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10F12E7D-1642-467C-ADEA-D57334D0BA2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0FA4CCFE-429F-4967-B5A2-9E45C0A9B06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6DC8A71B-E3A3-4FBB-9760-9F68E262AEF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F3306BA6-E6B3-4FB2-8CF7-5CEEFF89A6C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300A25F1-0523-4949-AE67-6D91033367B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956EBE07-4F3B-436B-AB19-E470E5EF3E8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3CDAB4E9-6A2B-47A2-8A09-10DD6861FCB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66BDC07D-877E-4CE7-AFEC-812507EA87C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19C4057D-66C5-45F0-B639-903525D14EE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9D236352-E97E-4180-BB5D-0B4E42315B7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342EA685-6FB3-4281-A9A8-752E3BDDB9F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90425978-EE15-4490-A2A7-28A49CD1CD7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E15F58C2-94E3-4014-8427-812C5088D84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E11A834F-430B-4A87-B8A7-A1AEA42544B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2FE3D50E-96F9-4FD3-B485-11216093C1E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F1F6C7BC-8E54-4502-AD11-60C44EBC19E9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5C0ED175-3561-4152-A61C-A48E4D1962F9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60E3AA54-24FF-4412-BDDB-F04947E0D4C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AC191BAB-7EE5-4657-8625-83E0F930988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17124FD9-84A7-439F-B3B3-806F7B21D7F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7E6A491C-7F3C-4DD0-BA55-E3A125F6FCD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C61CB279-F9AF-4EC8-8A3F-7EACE435222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DEB6FDBA-6E68-4792-BF6C-E555D6296D2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2484FAB7-1778-4404-9ED1-BAE69C14947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43FBCF54-FE08-4D11-B8D3-C59CD6ECBAC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EB0A20F9-E93A-4096-9250-5FB8D72BD50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1BFA131B-99B1-418D-ABD5-D88C1B54EC9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3A140D11-5543-4428-85E1-781F2A5BCAD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6695EC3D-3CD9-44B7-AA35-DF6C9030FB4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5460C4DD-FBA5-4E59-8729-C41A4913968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E4BB7F71-D03A-4D3A-8C7C-ACA27B9941E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2F3FB86A-073B-4A4A-B2AE-840E0812CFE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19AD91A6-4F7D-4978-9FEB-A70FE3A429D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4F87D5DC-B3FE-4EEE-89A0-8E950B6C53F5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99DB406F-25F9-4E6D-8C73-CA6E3BD15A57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C428B6A2-D018-42E6-AC5C-9673983E918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6BF300EA-D2AA-4101-94A7-44C14473BF4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2C852C0E-DC68-4E97-96F5-C7FF2B31803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60546AB3-0A5D-4EC6-8D44-AFEE31EB71A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417EDE2A-1DB9-4854-8D59-D81E0F0D471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9EA4304A-BADD-4BE1-AB7D-DC21A213142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C20C8671-3105-485C-8ECF-170DF3CCF34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BA688E7B-F7D7-46EB-B663-24DB78F4ECF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4846671C-7030-4E71-B34E-F141F5F748E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60C7C71E-7252-46A5-9245-49921DA3582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8527D5FE-50F5-4359-8D37-AF3734A64D4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BEAF1A96-9093-41F4-9630-80AC5F9B318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1678D342-6206-4744-8D29-5558711ACB0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36C01CF3-A869-4786-983F-E4B891F0A9A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AEB07B64-4839-4449-8740-88B8A58C0A8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03BA02D7-9472-42FD-92E5-2896A6DA465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FDA8CC46-523C-467B-8808-B767F1F479C9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56C3E8B7-7055-4829-9F81-979C5FA9FB70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73DEB870-EA5F-4C34-A339-09464FDAC3B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7AA76E3C-380B-4A21-A000-2E9CF9B2A92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B20B3BAA-8C98-41F4-AB0E-7EE1BEA7271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8A085164-39A7-484F-ADA2-2C08FC9130A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6E99BB04-739B-4E78-A081-D2067488435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D79C6B38-7CC5-44DA-8D77-5E222926651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EA273B1A-8B17-4907-9439-E1A3B32F0AA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02F2E3AF-F9C7-42EF-9296-2A48662DC5F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3093B046-086F-4647-A303-39C797013DD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AB632ABB-A235-4C4C-841F-3425D428804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FAF2159D-387F-4545-B2E1-C533796233B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FE22878B-2D92-40EF-A5B4-25DB5F8EDAA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D426E4A0-2627-488C-809B-0DA68861CF0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6A08A35F-77D6-481B-B2EC-D1390CAA3CE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BBB1D875-C9E9-4A16-B8EE-60FD6925F25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B679431A-511D-4713-BAC7-0CD6DF188C0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1C058F6A-CEB5-495C-B39C-7F237DE69381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E9FB54D6-6D32-43C4-9A13-83CE00F17B81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BB82A347-2F46-4E4B-BFEB-B30EE6C981C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489DA3B6-EAC6-404A-B42C-460D0BAC23F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A62106A8-728B-4E1C-86D2-FE29B0CB07B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4BCC0CF4-9203-4BAC-8678-19DC4484106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F8BDED73-7366-4143-9C0B-07E8254EDDA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B79031E1-3DC7-466E-8208-60B8CB13FF4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9D0FE6BE-F4DD-41FF-8BBB-16C08437ADC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DA5687B8-0478-400D-9989-A4EBD4CE8E6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D03AC3D7-3008-4EDB-B3A2-02D588E0DD7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9E5D2B9C-EC8E-462E-AB78-C55EB3BAA9C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CDB3C332-EB7D-44F5-A14A-CC36EBA20EA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9F6391C5-6944-40D8-B88E-1B023B0D859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AACF031C-8738-4A0A-80AC-60981E18499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0CC71DC7-3EC8-44E0-9DCC-FFE967C539B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1BAD84AB-EA45-4F3E-BA6C-B59F841EB1F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4FB31C55-1DBE-4C3F-8F29-B62D9C0183B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90D3B6A3-A62B-4FCF-8B7D-5894151B1EEB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5B03423C-CCF2-4358-B3A0-F7EF204A4070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9C2F2F01-0DB2-4A6C-A31F-F6D2B3F8C9E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42513DC2-2A6C-4D19-A979-4381B394E17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71C460B3-F0DC-42DF-ADE1-55E3379740F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CC95BAF1-0817-47E6-98BA-B7E0FC9B1ED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826AC57E-1476-46FF-A3CE-AF0405BCA7F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BBE22A6E-9A17-40EF-A45E-DED73690099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B49E92C2-5812-4CD6-A982-147A7BE69A2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43ADB2F3-87A6-4225-8FD6-763A9DE301F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F99A8657-F186-4B45-98E8-B2494809F64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185D4F2B-63EA-4356-A05D-3762BA4C327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0B225954-85F3-45E7-BB7E-05DF38AE0B9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A7B66468-B65A-426E-BA61-39450C969FC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BC049727-F050-4D1E-BE95-BAF544DB7E1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56261D64-387C-4FD7-985D-1AD9BFBD0D9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71CF5FA9-AEEA-4E2D-9ADC-A2E59333708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2E7841AC-89D8-4697-B211-4F96756C5445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A385199F-8E0A-42A9-859B-0CE74428E1A9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D0575C3E-CB7B-4D61-96E4-5FB80CE6459A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DAAF2D4F-77AB-436A-BB33-AE407DCEFEA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A125F3F1-05EB-4DB8-BF7E-C657B69CDFD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37AA006D-837A-4C99-87FB-59536C89617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94642EE4-264A-454B-8382-5DE2B589F19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9B2E5136-41D2-45BA-B3F5-BC152F87723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33B4A06A-8F6A-438F-BC24-E5022A548A26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2335EE4B-F654-4743-8E4F-2BF8AF5B82A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DD43FD50-B119-427E-B47A-6BA14A70760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1811FAA2-D54D-425C-A3E3-447DF55311F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E3D5E939-2812-4D5E-AFF9-D4A0481DC27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446E73CE-10DE-4DC6-842F-681290232A3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E3EA17BA-2733-4162-B4CF-3A0C0D7BBC9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C003187F-09D7-4C2C-83DC-99FCADC0308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12FB77C0-8356-42FF-B874-1C6638172362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2CC8BC95-4A4E-4A7B-88A2-AB1F54FC7FB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4C1B4834-6E95-4CE3-8402-DE12600EF04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52339BAC-79D1-4571-9685-39CA851ACAEF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A9EDC09E-7F9B-4F08-9199-FF9B15C30574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B3ED0FB0-A8CF-4A3A-BED7-C43E1681051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3CD3A09C-DA04-435A-A2EB-806D74DAB50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8456F65B-0C77-47C6-8099-A872E09AEF7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A5C07E7C-E7DB-4864-BB10-EDDBB516095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0E617514-6B77-4B32-943D-AF97B946072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56690B81-3998-4FBD-9CAD-FA08F1FF9DB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2522E834-A5E2-4F5B-954A-663550B333C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2E853D86-E5C6-4F8B-BD74-C482FF217FD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6A9E7D28-7406-4485-8EAF-58378256AC6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C4F8BBE3-8AD8-4473-9A6B-DE763D57ED5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1C85A823-FE78-455C-A39B-BF91616E88AD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AE2ADF18-B00F-488C-AE0C-E8CC8460973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0A968856-412B-44E5-9977-CD6A0BA5CC3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CD1D6BD2-3D58-4E9B-A435-373E13F00EE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3FFFF571-FF17-468A-B2AC-EC79755DAF10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DF02EAC3-1E2C-401D-A48B-646886E296D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C77AA6FB-657C-4F6B-AF17-3CD9C316CBD0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C3023CEA-BBB0-459A-82BA-736037E5C97E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</authors>
  <commentList>
    <comment ref="AG21" authorId="0" shapeId="0" xr:uid="{013E90C6-BC35-4CAA-8501-E37221DF201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C5517988-B8A2-42CF-B270-3E03704A1AA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2FE2F57E-AB8E-45B4-861B-CB4BA249AA4E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59CFF4E1-FB75-4D6E-8128-488A2450182B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85324A9A-5410-4C02-8D60-8FA6D8F445D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D5B2BF22-C8DF-44A4-97CC-E6D209643FB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25CDC22B-B898-4E28-BDA1-B0284838B00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52567755-8326-4CC4-9B63-0DD41BCAFD9D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9E6CA0B6-4EF5-46C3-85DE-F524C1107DC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A85393A4-37E9-43B0-8562-4DD0EB0EBA2F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9B9C3942-ADCA-42F8-8DC5-38B1EB550514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9ECDF081-7FEE-457B-BEA4-494BC9D05C2A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76F90090-7546-44F0-9D51-339F50EE8D0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904A9A6B-C78C-4701-8C8C-393FBE0512A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C13F2BB9-7051-436C-981D-3EE26471297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7C0E1369-05C0-4A91-837B-B260FE7B63A8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9C7B2DBE-8A61-428C-BC88-B9A40FFF8567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8AFBDD1A-79AA-4727-8C0A-BE148F88C267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1" authorId="0" shapeId="0" xr:uid="{90702A41-FBF8-4D84-8058-A56A3CDD02E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6DFE6486-1EB6-4997-9780-19B5C6302B0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5D23752C-9DCB-4C29-BDB1-6DF2D26B372A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9D0D5F00-3267-475B-9F01-4E82173E6FF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4A7AFC8F-F256-4E87-BDFB-DEF50C98D6C2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4B6C7FE0-A1A8-49C5-9A73-92C59959841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1E1DC7BE-DC55-49BE-AF71-F96D104B1C9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BF9AE62A-FEC1-4C78-8626-E65EFDF56DB7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65E22D9C-A6EC-491F-91F7-CD0277168E0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612DE962-8DB7-4AE9-83B6-BFD1695F353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3CE4F13D-FA84-42D9-8898-1B026511865C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B6E7DA01-5225-4C4A-BB35-9CE2D2A737D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A6F6B531-3B06-41D5-AE08-E94157EA543B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D05C6296-B21A-45EC-8C2D-AA3B2C4EE74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5771D873-6E8B-4FF1-96F5-280DD37A54F6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0CC1C642-CE40-4729-A0F6-1DD819773A03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2092D08A-139E-4B22-84AF-1D2359A2D720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B6899E3F-B9DB-4488-A6FB-4EFD622A87E9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77" authorId="1" shapeId="0" xr:uid="{A8D7ED55-EB8B-4DBF-98D5-3498BD093DB4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e-note3</author>
    <author>PCUSER</author>
  </authors>
  <commentList>
    <comment ref="AG21" authorId="0" shapeId="0" xr:uid="{7378F3E2-DFBA-4D9E-8CC0-2DA1875F9A9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1" authorId="0" shapeId="0" xr:uid="{F8D1A6CC-B6D8-467A-A268-CB2613BA7470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3" authorId="0" shapeId="0" xr:uid="{882788AC-9F2C-4EED-A9DE-BBE5A8FAB4F7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3" authorId="0" shapeId="0" xr:uid="{560985CC-0DC3-4927-B16C-B06F9DE8340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5" authorId="0" shapeId="0" xr:uid="{FF076C8A-7D9F-4E91-8EE0-1A225564B239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5" authorId="0" shapeId="0" xr:uid="{76FF0851-8523-4D80-BB5E-F04899E6A69E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7" authorId="0" shapeId="0" xr:uid="{D9D677B9-17BF-42F9-9EA5-B59DC881FA85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7" authorId="0" shapeId="0" xr:uid="{FA800F8D-C6AA-4554-BCEE-01C1C6B3F621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29" authorId="0" shapeId="0" xr:uid="{8425CCCF-C996-4867-A210-CE68E2EF7CC1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29" authorId="0" shapeId="0" xr:uid="{50C5CE34-DFDF-4093-98F3-5EE4E0D5BF24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1" authorId="0" shapeId="0" xr:uid="{7E9CD553-445F-46E4-9FD3-108604CBF3C8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1" authorId="0" shapeId="0" xr:uid="{7D694D1A-15A3-4ACB-94B1-11ED96FBB0F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3" authorId="0" shapeId="0" xr:uid="{8803559B-C1BD-4EE3-85DF-18E4242EA493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3" authorId="0" shapeId="0" xr:uid="{C8D3FCA2-E805-4B2B-8242-0D70D79E4C19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G35" authorId="0" shapeId="0" xr:uid="{331ABDA6-E5D0-4BFD-8D8F-74BEF587285F}">
      <text>
        <r>
          <rPr>
            <sz val="9"/>
            <color indexed="81"/>
            <rFont val="ＭＳ 明朝"/>
            <family val="1"/>
            <charset val="128"/>
          </rPr>
          <t>税率は手入力ではなく、プルダウンで表示される税率を選択してください。</t>
        </r>
      </text>
    </comment>
    <comment ref="AW35" authorId="0" shapeId="0" xr:uid="{06EE5EAA-7C64-4D5C-8108-AFE1662BBCFC}">
      <text>
        <r>
          <rPr>
            <sz val="9"/>
            <color indexed="81"/>
            <rFont val="ＭＳ 明朝"/>
            <family val="1"/>
            <charset val="128"/>
          </rPr>
          <t>このセルの「消費税」は、修正しないでください</t>
        </r>
      </text>
    </comment>
    <comment ref="A41" authorId="0" shapeId="0" xr:uid="{85564569-E619-48F9-A319-13F77B4C648B}">
      <text>
        <r>
          <rPr>
            <b/>
            <sz val="10"/>
            <color indexed="81"/>
            <rFont val="ＭＳ 明朝"/>
            <family val="1"/>
            <charset val="128"/>
          </rPr>
          <t xml:space="preserve">集計行
</t>
        </r>
        <r>
          <rPr>
            <sz val="9"/>
            <color indexed="81"/>
            <rFont val="ＭＳ 明朝"/>
            <family val="1"/>
            <charset val="128"/>
          </rPr>
          <t>集計行は、青色部分の「税率(％)」を入力すると自動生成されます。</t>
        </r>
        <r>
          <rPr>
            <b/>
            <sz val="10"/>
            <color indexed="81"/>
            <rFont val="ＭＳ 明朝"/>
            <family val="1"/>
            <charset val="128"/>
          </rPr>
          <t xml:space="preserve">
</t>
        </r>
      </text>
    </comment>
    <comment ref="A43" authorId="0" shapeId="0" xr:uid="{803225C2-ABC8-463A-BF15-27BD24FA9FA7}">
      <text>
        <r>
          <rPr>
            <b/>
            <sz val="10"/>
            <color indexed="81"/>
            <rFont val="ＭＳ 明朝"/>
            <family val="1"/>
            <charset val="128"/>
          </rPr>
          <t>集計行</t>
        </r>
        <r>
          <rPr>
            <sz val="9"/>
            <color indexed="81"/>
            <rFont val="ＭＳ 明朝"/>
            <family val="1"/>
            <charset val="128"/>
          </rPr>
          <t xml:space="preserve">
集計行は、青色部分の「税率(％)」を入力すると自動生成されます。</t>
        </r>
      </text>
    </comment>
    <comment ref="BR77" authorId="1" shapeId="0" xr:uid="{2F34B890-D985-4BF8-AA13-A4C26261DE9A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sharedStrings.xml><?xml version="1.0" encoding="utf-8"?>
<sst xmlns="http://schemas.openxmlformats.org/spreadsheetml/2006/main" count="925" uniqueCount="107">
  <si>
    <t>株式会社　遠藤店　　御中</t>
    <rPh sb="0" eb="4">
      <t>カブシキガイシャ</t>
    </rPh>
    <rPh sb="5" eb="7">
      <t>エンドウ</t>
    </rPh>
    <rPh sb="7" eb="8">
      <t>テン</t>
    </rPh>
    <rPh sb="10" eb="12">
      <t>オンチュウ</t>
    </rPh>
    <phoneticPr fontId="3"/>
  </si>
  <si>
    <t>請 求 書</t>
    <rPh sb="0" eb="1">
      <t>ショウ</t>
    </rPh>
    <rPh sb="2" eb="3">
      <t>モトム</t>
    </rPh>
    <rPh sb="4" eb="5">
      <t>ショ</t>
    </rPh>
    <phoneticPr fontId="3"/>
  </si>
  <si>
    <t>発行日</t>
    <rPh sb="0" eb="2">
      <t>ハッコウ</t>
    </rPh>
    <rPh sb="2" eb="3">
      <t>ビ</t>
    </rPh>
    <phoneticPr fontId="3"/>
  </si>
  <si>
    <t>年</t>
    <rPh sb="0" eb="1">
      <t>ネン</t>
    </rPh>
    <phoneticPr fontId="3"/>
  </si>
  <si>
    <t>〇〇</t>
    <phoneticPr fontId="3"/>
  </si>
  <si>
    <t>月</t>
    <rPh sb="0" eb="1">
      <t>ガツ</t>
    </rPh>
    <phoneticPr fontId="3"/>
  </si>
  <si>
    <t>〇</t>
    <phoneticPr fontId="3"/>
  </si>
  <si>
    <t>日</t>
    <rPh sb="0" eb="1">
      <t>ヒ</t>
    </rPh>
    <phoneticPr fontId="3"/>
  </si>
  <si>
    <t>〒</t>
    <phoneticPr fontId="3"/>
  </si>
  <si>
    <t>下記のとおりご請求致します。</t>
    <rPh sb="0" eb="2">
      <t>カキ</t>
    </rPh>
    <rPh sb="7" eb="9">
      <t>セイキュウ</t>
    </rPh>
    <rPh sb="9" eb="10">
      <t>イタ</t>
    </rPh>
    <phoneticPr fontId="3"/>
  </si>
  <si>
    <t>住　所</t>
    <phoneticPr fontId="3"/>
  </si>
  <si>
    <t>ご請求金額（税込）</t>
    <rPh sb="1" eb="3">
      <t>セイキュウ</t>
    </rPh>
    <rPh sb="3" eb="5">
      <t>キンガク</t>
    </rPh>
    <rPh sb="6" eb="8">
      <t>ゼイコ</t>
    </rPh>
    <phoneticPr fontId="3"/>
  </si>
  <si>
    <t>会社名</t>
    <rPh sb="0" eb="3">
      <t>カイシャメイメイ</t>
    </rPh>
    <phoneticPr fontId="3"/>
  </si>
  <si>
    <r>
      <t xml:space="preserve">〇〇〇〇〇工事
</t>
    </r>
    <r>
      <rPr>
        <sz val="8"/>
        <rFont val="ＭＳ 明朝"/>
        <family val="1"/>
        <charset val="128"/>
      </rPr>
      <t>（わからなければ空欄でも可）</t>
    </r>
    <rPh sb="5" eb="7">
      <t>コウジ</t>
    </rPh>
    <rPh sb="16" eb="18">
      <t>クウラン</t>
    </rPh>
    <rPh sb="20" eb="21">
      <t>カ</t>
    </rPh>
    <phoneticPr fontId="3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</si>
  <si>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5">
      <t>トウロクバンゴウ</t>
    </rPh>
    <phoneticPr fontId="3"/>
  </si>
  <si>
    <t>T</t>
    <phoneticPr fontId="3"/>
  </si>
  <si>
    <t>（免税事業者確認）</t>
    <phoneticPr fontId="3"/>
  </si>
  <si>
    <t>‐</t>
    <phoneticPr fontId="3"/>
  </si>
  <si>
    <t>（免税事業者の方は、☑をして下さい。)</t>
    <phoneticPr fontId="3"/>
  </si>
  <si>
    <t>日付</t>
    <rPh sb="0" eb="2">
      <t>ヒヅケ</t>
    </rPh>
    <phoneticPr fontId="3"/>
  </si>
  <si>
    <t>工種・品名</t>
    <rPh sb="0" eb="2">
      <t>コウシュ</t>
    </rPh>
    <rPh sb="3" eb="5">
      <t>ヒンメイ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</si>
  <si>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</si>
  <si>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</si>
  <si>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</si>
  <si>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税率(％)</t>
    <rPh sb="0" eb="2">
      <t>ゼイリツ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</si>
  <si>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</si>
  <si>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①税抜金額</t>
    <rPh sb="1" eb="5">
      <t>ゼイヌキキンガク</t>
    </rPh>
    <phoneticPr fontId="3"/>
  </si>
  <si>
    <t>①消費税</t>
    <phoneticPr fontId="3"/>
  </si>
  <si>
    <t>①税込金額</t>
    <phoneticPr fontId="3"/>
  </si>
  <si>
    <t>〇〇〇〇〇〇〇〇</t>
    <phoneticPr fontId="3"/>
  </si>
  <si>
    <t>ｍ</t>
    <phoneticPr fontId="3"/>
  </si>
  <si>
    <t>不/非課税</t>
  </si>
  <si>
    <t>明細　小計</t>
    <rPh sb="0" eb="2">
      <t>メイサイ</t>
    </rPh>
    <rPh sb="3" eb="5">
      <t>ショウケイ</t>
    </rPh>
    <phoneticPr fontId="3"/>
  </si>
  <si>
    <t>集　　計</t>
    <rPh sb="0" eb="1">
      <t>シュウ</t>
    </rPh>
    <rPh sb="3" eb="4">
      <t>ケイ</t>
    </rPh>
    <phoneticPr fontId="3"/>
  </si>
  <si>
    <t>税率(％)</t>
    <phoneticPr fontId="3"/>
  </si>
  <si>
    <t>②税抜金額</t>
    <rPh sb="1" eb="5">
      <t>ゼイヌキキンガク</t>
    </rPh>
    <phoneticPr fontId="3"/>
  </si>
  <si>
    <t>②消費税</t>
    <rPh sb="1" eb="4">
      <t>ショウヒゼイ</t>
    </rPh>
    <phoneticPr fontId="3"/>
  </si>
  <si>
    <t>②税込金額</t>
    <rPh sb="1" eb="5">
      <t>ゼイコミキンガク</t>
    </rPh>
    <phoneticPr fontId="3"/>
  </si>
  <si>
    <t>合　　計</t>
    <rPh sb="0" eb="1">
      <t>ゴウ</t>
    </rPh>
    <rPh sb="3" eb="4">
      <t>ケイ</t>
    </rPh>
    <phoneticPr fontId="3"/>
  </si>
  <si>
    <t>③税抜金額</t>
    <rPh sb="1" eb="5">
      <t>ゼイヌキキンガク</t>
    </rPh>
    <phoneticPr fontId="3"/>
  </si>
  <si>
    <t>③消費税</t>
    <rPh sb="1" eb="4">
      <t>ショウヒゼイ</t>
    </rPh>
    <phoneticPr fontId="3"/>
  </si>
  <si>
    <t>③税込金額</t>
    <rPh sb="1" eb="5">
      <t>ゼイコミキンガク</t>
    </rPh>
    <phoneticPr fontId="3"/>
  </si>
  <si>
    <t>使用税率</t>
    <phoneticPr fontId="3"/>
  </si>
  <si>
    <t>税率集計</t>
    <rPh sb="0" eb="2">
      <t>ゼイリツ</t>
    </rPh>
    <rPh sb="2" eb="4">
      <t>シュウケイ</t>
    </rPh>
    <phoneticPr fontId="18"/>
  </si>
  <si>
    <t>10%</t>
    <phoneticPr fontId="18"/>
  </si>
  <si>
    <t>合計</t>
    <rPh sb="0" eb="2">
      <t>ゴウケイ</t>
    </rPh>
    <phoneticPr fontId="18"/>
  </si>
  <si>
    <t>(注)上の表は、計算に使用しますので、絶対に変更しないでください</t>
    <rPh sb="1" eb="2">
      <t>チュウ</t>
    </rPh>
    <rPh sb="3" eb="4">
      <t>ウエ</t>
    </rPh>
    <rPh sb="5" eb="6">
      <t>ヒョウ</t>
    </rPh>
    <rPh sb="8" eb="10">
      <t>ケイサン</t>
    </rPh>
    <rPh sb="11" eb="13">
      <t>シヨウ</t>
    </rPh>
    <rPh sb="19" eb="21">
      <t>ゼッタイ</t>
    </rPh>
    <rPh sb="22" eb="24">
      <t>ヘンコウ</t>
    </rPh>
    <phoneticPr fontId="18"/>
  </si>
  <si>
    <t>端数処理</t>
    <rPh sb="0" eb="4">
      <t>ハスウショリ</t>
    </rPh>
    <phoneticPr fontId="18"/>
  </si>
  <si>
    <t>貴社の小数点以下の端数処理を選択してください。</t>
    <rPh sb="0" eb="2">
      <t>キシャ</t>
    </rPh>
    <rPh sb="3" eb="8">
      <t>ショウスウテンイカ</t>
    </rPh>
    <rPh sb="9" eb="13">
      <t>ハスウショリ</t>
    </rPh>
    <rPh sb="14" eb="16">
      <t>センタク</t>
    </rPh>
    <phoneticPr fontId="18"/>
  </si>
  <si>
    <t>切捨て</t>
  </si>
  <si>
    <t>指定がない場合は「切捨て」を選択してください。</t>
    <rPh sb="0" eb="2">
      <t>シテイ</t>
    </rPh>
    <rPh sb="5" eb="7">
      <t>バアイ</t>
    </rPh>
    <rPh sb="9" eb="11">
      <t>キリス</t>
    </rPh>
    <rPh sb="14" eb="16">
      <t>センタク</t>
    </rPh>
    <phoneticPr fontId="18"/>
  </si>
  <si>
    <t>ロック解除パスワード</t>
    <rPh sb="3" eb="5">
      <t>カイジョ</t>
    </rPh>
    <phoneticPr fontId="3"/>
  </si>
  <si>
    <t>件名・工事名等</t>
    <rPh sb="0" eb="2">
      <t>ケンメイ</t>
    </rPh>
    <rPh sb="3" eb="6">
      <t>コウジメイ</t>
    </rPh>
    <rPh sb="6" eb="7">
      <t>トウ</t>
    </rPh>
    <phoneticPr fontId="3"/>
  </si>
  <si>
    <t>個</t>
    <rPh sb="0" eb="1">
      <t>コ</t>
    </rPh>
    <phoneticPr fontId="3"/>
  </si>
  <si>
    <t>本</t>
    <rPh sb="0" eb="1">
      <t>ホン</t>
    </rPh>
    <phoneticPr fontId="3"/>
  </si>
  <si>
    <t>枚</t>
    <rPh sb="0" eb="1">
      <t>マイ</t>
    </rPh>
    <phoneticPr fontId="3"/>
  </si>
  <si>
    <t>ｇ</t>
    <phoneticPr fontId="3"/>
  </si>
  <si>
    <t>L</t>
    <phoneticPr fontId="3"/>
  </si>
  <si>
    <t>台</t>
    <rPh sb="0" eb="1">
      <t>ダイ</t>
    </rPh>
    <phoneticPr fontId="3"/>
  </si>
  <si>
    <t>冊</t>
    <rPh sb="0" eb="1">
      <t>サツ</t>
    </rPh>
    <phoneticPr fontId="3"/>
  </si>
  <si>
    <t>支店名</t>
    <rPh sb="0" eb="3">
      <t>シテンメイ</t>
    </rPh>
    <phoneticPr fontId="3"/>
  </si>
  <si>
    <t>預金種目</t>
    <rPh sb="0" eb="4">
      <t>ヨキンシュモク</t>
    </rPh>
    <phoneticPr fontId="3"/>
  </si>
  <si>
    <t xml:space="preserve"> 当座</t>
    <rPh sb="1" eb="3">
      <t>トウザ</t>
    </rPh>
    <phoneticPr fontId="3"/>
  </si>
  <si>
    <t>・</t>
    <phoneticPr fontId="3"/>
  </si>
  <si>
    <t xml:space="preserve"> 普通</t>
    <rPh sb="1" eb="3">
      <t>フツウ</t>
    </rPh>
    <phoneticPr fontId="3"/>
  </si>
  <si>
    <t>口座番号</t>
    <rPh sb="0" eb="4">
      <t>コウザバンゴウ</t>
    </rPh>
    <phoneticPr fontId="3"/>
  </si>
  <si>
    <t>口座名義</t>
    <rPh sb="0" eb="2">
      <t>コウザ</t>
    </rPh>
    <rPh sb="2" eb="4">
      <t>メイギ</t>
    </rPh>
    <phoneticPr fontId="3"/>
  </si>
  <si>
    <t>※（口座名義はカタカナでお願いします）</t>
    <phoneticPr fontId="3"/>
  </si>
  <si>
    <t>下記のとおりご請求致します</t>
    <rPh sb="0" eb="2">
      <t>カキ</t>
    </rPh>
    <rPh sb="7" eb="9">
      <t>セイキュウ</t>
    </rPh>
    <rPh sb="9" eb="10">
      <t>イタ</t>
    </rPh>
    <phoneticPr fontId="3"/>
  </si>
  <si>
    <t>前月請求金額</t>
    <rPh sb="0" eb="2">
      <t>ゼンゲツ</t>
    </rPh>
    <rPh sb="2" eb="4">
      <t>セイキュウ</t>
    </rPh>
    <rPh sb="4" eb="6">
      <t>キンガク</t>
    </rPh>
    <phoneticPr fontId="3"/>
  </si>
  <si>
    <t>当月入金額</t>
    <rPh sb="0" eb="2">
      <t>トウゲツ</t>
    </rPh>
    <rPh sb="2" eb="4">
      <t>ニュウキン</t>
    </rPh>
    <rPh sb="4" eb="5">
      <t>ガク</t>
    </rPh>
    <phoneticPr fontId="3"/>
  </si>
  <si>
    <t>当月繰越金額</t>
    <rPh sb="0" eb="2">
      <t>トウゲツ</t>
    </rPh>
    <rPh sb="2" eb="5">
      <t>クリコシキン</t>
    </rPh>
    <rPh sb="5" eb="6">
      <t>ガク</t>
    </rPh>
    <phoneticPr fontId="3"/>
  </si>
  <si>
    <t>当月税抜金額</t>
    <rPh sb="0" eb="2">
      <t>トウゲツ</t>
    </rPh>
    <rPh sb="2" eb="6">
      <t>ゼイヌキキンガク</t>
    </rPh>
    <phoneticPr fontId="3"/>
  </si>
  <si>
    <t>消費税</t>
    <rPh sb="0" eb="3">
      <t>ショウヒゼイ</t>
    </rPh>
    <phoneticPr fontId="3"/>
  </si>
  <si>
    <t>当月税込金額
（税込み）</t>
    <rPh sb="0" eb="2">
      <t>トウゲツ</t>
    </rPh>
    <rPh sb="2" eb="4">
      <t>ゼイコ</t>
    </rPh>
    <rPh sb="4" eb="6">
      <t>キンガク</t>
    </rPh>
    <rPh sb="8" eb="10">
      <t>ゼイコ</t>
    </rPh>
    <phoneticPr fontId="3"/>
  </si>
  <si>
    <t>合計金額</t>
    <rPh sb="0" eb="2">
      <t>ゴウケイ</t>
    </rPh>
    <rPh sb="2" eb="4">
      <t>キンガク</t>
    </rPh>
    <phoneticPr fontId="3"/>
  </si>
  <si>
    <t>Endoten</t>
    <phoneticPr fontId="3"/>
  </si>
  <si>
    <t>〇〇〇〇〇</t>
    <phoneticPr fontId="3"/>
  </si>
  <si>
    <t>〇〇〇</t>
    <phoneticPr fontId="3"/>
  </si>
  <si>
    <t>〇〇〇〇</t>
    <phoneticPr fontId="3"/>
  </si>
  <si>
    <t>〇〇〇〇〇〇</t>
    <phoneticPr fontId="3"/>
  </si>
  <si>
    <t>〇〇〇〇〇〇〇</t>
    <phoneticPr fontId="3"/>
  </si>
  <si>
    <t>住　所</t>
    <rPh sb="0" eb="1">
      <t>ジュウ</t>
    </rPh>
    <rPh sb="2" eb="3">
      <t>ショ</t>
    </rPh>
    <phoneticPr fontId="3"/>
  </si>
  <si>
    <t>振 込 先</t>
    <rPh sb="0" eb="1">
      <t>シン</t>
    </rPh>
    <rPh sb="2" eb="3">
      <t>コ</t>
    </rPh>
    <rPh sb="4" eb="5">
      <t>サキ</t>
    </rPh>
    <phoneticPr fontId="3"/>
  </si>
  <si>
    <t>T E L</t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</si>
  <si>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</si>
  <si>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古川信用組合</t>
    <rPh sb="0" eb="2">
      <t>フルカワ</t>
    </rPh>
    <rPh sb="2" eb="4">
      <t>シンヨウ</t>
    </rPh>
    <rPh sb="4" eb="6">
      <t>クミアイ</t>
    </rPh>
    <phoneticPr fontId="3"/>
  </si>
  <si>
    <t>鳴子支店</t>
    <rPh sb="0" eb="2">
      <t>ナルコ</t>
    </rPh>
    <rPh sb="2" eb="4">
      <t>シテン</t>
    </rPh>
    <phoneticPr fontId="3"/>
  </si>
  <si>
    <t>0123456789</t>
    <phoneticPr fontId="3"/>
  </si>
  <si>
    <t>※ □ をクリックすると✓がつきます</t>
    <phoneticPr fontId="3"/>
  </si>
  <si>
    <t>F A X</t>
    <phoneticPr fontId="3"/>
  </si>
  <si>
    <t>8%</t>
    <phoneticPr fontId="3"/>
  </si>
  <si>
    <t>2025年5月更新</t>
    <rPh sb="4" eb="5">
      <t>ネン</t>
    </rPh>
    <rPh sb="6" eb="7">
      <t>ガツ</t>
    </rPh>
    <rPh sb="7" eb="9">
      <t>コウシン</t>
    </rPh>
    <phoneticPr fontId="3"/>
  </si>
  <si>
    <t>2025年5月版</t>
    <rPh sb="4" eb="5">
      <t>ネン</t>
    </rPh>
    <rPh sb="6" eb="7">
      <t>ガツ</t>
    </rPh>
    <rPh sb="7" eb="8">
      <t>バン</t>
    </rPh>
    <phoneticPr fontId="3"/>
  </si>
  <si>
    <t>宮城県大崎市〇〇〇〇〇 〇〇-〇</t>
    <rPh sb="0" eb="2">
      <t>ミヤギ</t>
    </rPh>
    <rPh sb="2" eb="3">
      <t>ケン</t>
    </rPh>
    <rPh sb="3" eb="5">
      <t>オオサキ</t>
    </rPh>
    <rPh sb="5" eb="6">
      <t>シ</t>
    </rPh>
    <phoneticPr fontId="3"/>
  </si>
  <si>
    <t>〇〇〇 - 〇〇〇〇</t>
    <phoneticPr fontId="3"/>
  </si>
  <si>
    <t>0000</t>
    <phoneticPr fontId="3"/>
  </si>
  <si>
    <t>00</t>
    <phoneticPr fontId="3"/>
  </si>
  <si>
    <t>株式会社　〇〇〇</t>
    <rPh sb="0" eb="4">
      <t>カブシキガイシャ</t>
    </rPh>
    <phoneticPr fontId="3"/>
  </si>
  <si>
    <t>カブシキガイシャ〇〇〇〇〇〇</t>
    <phoneticPr fontId="3"/>
  </si>
  <si>
    <t>切捨て</t>
    <phoneticPr fontId="3"/>
  </si>
  <si>
    <t>5. 消費税の計算および集計は、適格請求書等保存方式（インボイス制度）に基づき、「税率（%）」と「税抜金額」にもとづいて行っております。</t>
    <phoneticPr fontId="3"/>
  </si>
  <si>
    <t>6. 請求内容に誤りがあった場合、当社では修正・追記を行いませんので、修正済みのインボイスを再提出してください。</t>
    <phoneticPr fontId="3"/>
  </si>
  <si>
    <r>
      <t>1. 請求書は月末までに「invoice@endouten.co.jp」宛へ、ExcelまたはPDF形式でメール提出してください（</t>
    </r>
    <r>
      <rPr>
        <sz val="9"/>
        <color rgb="FFFF0000"/>
        <rFont val="ＭＳ 明朝"/>
        <family val="1"/>
        <charset val="128"/>
      </rPr>
      <t>押印は不要</t>
    </r>
    <r>
      <rPr>
        <sz val="9"/>
        <rFont val="ＭＳ 明朝"/>
        <family val="1"/>
        <charset val="128"/>
      </rPr>
      <t>です）。</t>
    </r>
    <phoneticPr fontId="3"/>
  </si>
  <si>
    <r>
      <t>2. 「振込先等」シートの</t>
    </r>
    <r>
      <rPr>
        <sz val="9"/>
        <color theme="9" tint="0.39997558519241921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枠内に入力すると、「内訳」シートの該当箇所にも反映されます。</t>
    </r>
    <phoneticPr fontId="3"/>
  </si>
  <si>
    <r>
      <t xml:space="preserve">3. </t>
    </r>
    <r>
      <rPr>
        <sz val="9"/>
        <color theme="4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枠内に入力された内容は、自動的に他の</t>
    </r>
    <r>
      <rPr>
        <sz val="9"/>
        <color theme="5" tint="0.59999389629810485"/>
        <rFont val="ＭＳ 明朝"/>
        <family val="1"/>
        <charset val="128"/>
      </rPr>
      <t>■</t>
    </r>
    <r>
      <rPr>
        <sz val="9"/>
        <rFont val="ＭＳ 明朝"/>
        <family val="1"/>
        <charset val="128"/>
      </rPr>
      <t>枠内にも反映されます。</t>
    </r>
    <phoneticPr fontId="3"/>
  </si>
  <si>
    <t>4. 各「内訳」シートの合計は「振込先等」シートに自動集計されますので、ご確認はそちらをご参照ください。</t>
    <rPh sb="3" eb="4">
      <t>カク</t>
    </rPh>
    <rPh sb="5" eb="7">
      <t>ウチワケ</t>
    </rPh>
    <rPh sb="12" eb="14">
      <t>ゴウケイ</t>
    </rPh>
    <rPh sb="16" eb="19">
      <t>フリコミサキ</t>
    </rPh>
    <rPh sb="19" eb="20">
      <t>トウ</t>
    </rPh>
    <rPh sb="25" eb="27">
      <t>ジドウ</t>
    </rPh>
    <rPh sb="27" eb="29">
      <t>シュウケイ</t>
    </rPh>
    <rPh sb="37" eb="39">
      <t>カクニン</t>
    </rPh>
    <rPh sb="45" eb="47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</si>
</sst>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\ #,##0_);[Red]\(&quot;¥&quot;#,##0\)"/>
    <numFmt numFmtId="177" formatCode="#,###"/>
    <numFmt numFmtId="178" formatCode="0_);[Red]\(0\)"/>
    <numFmt numFmtId="179" formatCode="0.00000"/>
    <numFmt numFmtId="180" formatCode="#"/>
    <numFmt numFmtId="181" formatCode="&quot;¥&quot;\ #,##0;\-&quot;¥&quot;#,##0;"/>
    <numFmt numFmtId="182" formatCode="0;\-0;;@"/>
    <numFmt numFmtId="183" formatCode="[&gt;=1]&quot;¥&quot;\ #,##0_);[Red]\(&quot;¥&quot;#,##0\);;@"/>
  </numFmts>
  <fonts count="30"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6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10"/>
      <color indexed="8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theme="9" tint="0.3999755851924192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theme="5" tint="0.5999938962981048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hair">
        <color rgb="FFFFC000"/>
      </right>
      <top style="thin">
        <color rgb="FF0070C0"/>
      </top>
      <bottom/>
      <diagonal/>
    </border>
    <border>
      <left style="hair">
        <color rgb="FFFFC000"/>
      </left>
      <right style="hair">
        <color rgb="FFFFC000"/>
      </right>
      <top style="thin">
        <color rgb="FF0070C0"/>
      </top>
      <bottom/>
      <diagonal/>
    </border>
    <border>
      <left style="hair">
        <color rgb="FFFFC00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hair">
        <color rgb="FFFFC000"/>
      </right>
      <top/>
      <bottom/>
      <diagonal/>
    </border>
    <border>
      <left style="hair">
        <color rgb="FFFFC000"/>
      </left>
      <right style="hair">
        <color rgb="FFFFC000"/>
      </right>
      <top/>
      <bottom/>
      <diagonal/>
    </border>
    <border>
      <left style="hair">
        <color rgb="FFFFC00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hair">
        <color rgb="FFFFC000"/>
      </right>
      <top/>
      <bottom style="thin">
        <color rgb="FF0070C0"/>
      </bottom>
      <diagonal/>
    </border>
    <border>
      <left style="hair">
        <color rgb="FFFFC000"/>
      </left>
      <right style="hair">
        <color rgb="FFFFC000"/>
      </right>
      <top/>
      <bottom style="thin">
        <color rgb="FF0070C0"/>
      </bottom>
      <diagonal/>
    </border>
    <border>
      <left style="hair">
        <color rgb="FFFFC000"/>
      </left>
      <right style="thin">
        <color rgb="FF0070C0"/>
      </right>
      <top/>
      <bottom style="thin">
        <color rgb="FF0070C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54">
    <xf numFmtId="0" fontId="0" fillId="0" borderId="0" xfId="0"/>
    <xf numFmtId="0" fontId="4" fillId="0" borderId="0" xfId="0" applyFont="1" applyProtection="1">
      <protection locked="0"/>
    </xf>
    <xf numFmtId="0" fontId="4" fillId="4" borderId="0" xfId="0" applyFont="1" applyFill="1"/>
    <xf numFmtId="0" fontId="4" fillId="4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left" indent="1"/>
    </xf>
    <xf numFmtId="0" fontId="4" fillId="0" borderId="0" xfId="0" applyFont="1"/>
    <xf numFmtId="0" fontId="17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4" fillId="4" borderId="66" xfId="1" applyNumberFormat="1" applyFont="1" applyFill="1" applyBorder="1" applyAlignment="1" applyProtection="1">
      <alignment horizontal="center" vertical="center"/>
    </xf>
    <xf numFmtId="9" fontId="4" fillId="4" borderId="73" xfId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9" fontId="4" fillId="4" borderId="74" xfId="1" applyFont="1" applyFill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9" fontId="4" fillId="4" borderId="70" xfId="1" applyFont="1" applyFill="1" applyBorder="1" applyAlignment="1" applyProtection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/>
    <xf numFmtId="0" fontId="1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4" fillId="5" borderId="71" xfId="0" applyNumberFormat="1" applyFont="1" applyFill="1" applyBorder="1" applyAlignment="1">
      <alignment horizontal="center"/>
    </xf>
    <xf numFmtId="178" fontId="4" fillId="5" borderId="72" xfId="0" applyNumberFormat="1" applyFont="1" applyFill="1" applyBorder="1"/>
    <xf numFmtId="49" fontId="4" fillId="5" borderId="7" xfId="0" applyNumberFormat="1" applyFont="1" applyFill="1" applyBorder="1" applyAlignment="1">
      <alignment horizontal="center"/>
    </xf>
    <xf numFmtId="0" fontId="4" fillId="4" borderId="75" xfId="0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178" fontId="4" fillId="4" borderId="15" xfId="0" applyNumberFormat="1" applyFont="1" applyFill="1" applyBorder="1"/>
    <xf numFmtId="178" fontId="4" fillId="4" borderId="76" xfId="0" applyNumberFormat="1" applyFont="1" applyFill="1" applyBorder="1"/>
    <xf numFmtId="179" fontId="19" fillId="4" borderId="0" xfId="0" applyNumberFormat="1" applyFont="1" applyFill="1"/>
    <xf numFmtId="49" fontId="4" fillId="4" borderId="0" xfId="0" applyNumberFormat="1" applyFont="1" applyFill="1"/>
    <xf numFmtId="178" fontId="4" fillId="4" borderId="0" xfId="0" applyNumberFormat="1" applyFont="1" applyFill="1"/>
    <xf numFmtId="179" fontId="14" fillId="4" borderId="77" xfId="0" applyNumberFormat="1" applyFont="1" applyFill="1" applyBorder="1" applyAlignment="1">
      <alignment horizontal="center" vertical="center"/>
    </xf>
    <xf numFmtId="179" fontId="4" fillId="4" borderId="0" xfId="0" applyNumberFormat="1" applyFont="1" applyFill="1"/>
    <xf numFmtId="0" fontId="4" fillId="4" borderId="7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82" fontId="5" fillId="6" borderId="5" xfId="0" applyNumberFormat="1" applyFont="1" applyFill="1" applyBorder="1" applyAlignment="1" applyProtection="1">
      <alignment horizontal="center" vertical="center"/>
      <protection locked="0"/>
    </xf>
    <xf numFmtId="182" fontId="5" fillId="6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6" xfId="0" applyFont="1" applyBorder="1" applyAlignment="1">
      <alignment horizontal="center" vertical="center" shrinkToFit="1"/>
    </xf>
    <xf numFmtId="0" fontId="4" fillId="0" borderId="107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82" fontId="4" fillId="6" borderId="5" xfId="0" applyNumberFormat="1" applyFont="1" applyFill="1" applyBorder="1" applyAlignment="1" applyProtection="1">
      <alignment horizontal="center" vertical="center" shrinkToFit="1"/>
      <protection locked="0"/>
    </xf>
    <xf numFmtId="182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6" borderId="28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0" fontId="4" fillId="6" borderId="3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82" fontId="23" fillId="6" borderId="19" xfId="0" applyNumberFormat="1" applyFont="1" applyFill="1" applyBorder="1" applyAlignment="1" applyProtection="1">
      <alignment horizontal="center" vertical="center" shrinkToFit="1"/>
      <protection locked="0"/>
    </xf>
    <xf numFmtId="182" fontId="23" fillId="6" borderId="17" xfId="0" applyNumberFormat="1" applyFont="1" applyFill="1" applyBorder="1" applyAlignment="1" applyProtection="1">
      <alignment horizontal="center" vertical="center" shrinkToFit="1"/>
      <protection locked="0"/>
    </xf>
    <xf numFmtId="182" fontId="23" fillId="6" borderId="20" xfId="0" applyNumberFormat="1" applyFont="1" applyFill="1" applyBorder="1" applyAlignment="1" applyProtection="1">
      <alignment horizontal="center" vertical="center" shrinkToFit="1"/>
      <protection locked="0"/>
    </xf>
    <xf numFmtId="182" fontId="23" fillId="6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>
      <alignment horizontal="center" vertical="center" shrinkToFit="1"/>
    </xf>
    <xf numFmtId="176" fontId="6" fillId="3" borderId="24" xfId="0" applyNumberFormat="1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182" fontId="24" fillId="6" borderId="22" xfId="0" applyNumberFormat="1" applyFont="1" applyFill="1" applyBorder="1" applyAlignment="1" applyProtection="1">
      <alignment horizontal="center" vertical="center" shrinkToFit="1"/>
      <protection locked="0"/>
    </xf>
    <xf numFmtId="182" fontId="24" fillId="6" borderId="23" xfId="0" applyNumberFormat="1" applyFont="1" applyFill="1" applyBorder="1" applyAlignment="1" applyProtection="1">
      <alignment horizontal="center" vertical="center" shrinkToFit="1"/>
      <protection locked="0"/>
    </xf>
    <xf numFmtId="182" fontId="24" fillId="6" borderId="0" xfId="0" applyNumberFormat="1" applyFont="1" applyFill="1" applyAlignment="1" applyProtection="1">
      <alignment horizontal="center" vertical="center" shrinkToFit="1"/>
      <protection locked="0"/>
    </xf>
    <xf numFmtId="182" fontId="24" fillId="6" borderId="18" xfId="0" applyNumberFormat="1" applyFont="1" applyFill="1" applyBorder="1" applyAlignment="1" applyProtection="1">
      <alignment horizontal="center" vertical="center" shrinkToFit="1"/>
      <protection locked="0"/>
    </xf>
    <xf numFmtId="182" fontId="24" fillId="6" borderId="17" xfId="0" applyNumberFormat="1" applyFont="1" applyFill="1" applyBorder="1" applyAlignment="1" applyProtection="1">
      <alignment horizontal="center" vertical="center" shrinkToFit="1"/>
      <protection locked="0"/>
    </xf>
    <xf numFmtId="182" fontId="24" fillId="6" borderId="20" xfId="0" applyNumberFormat="1" applyFont="1" applyFill="1" applyBorder="1" applyAlignment="1" applyProtection="1">
      <alignment horizontal="center" vertical="center" shrinkToFit="1"/>
      <protection locked="0"/>
    </xf>
    <xf numFmtId="182" fontId="4" fillId="6" borderId="84" xfId="0" applyNumberFormat="1" applyFont="1" applyFill="1" applyBorder="1" applyAlignment="1" applyProtection="1">
      <alignment horizontal="center" vertical="center"/>
      <protection locked="0"/>
    </xf>
    <xf numFmtId="182" fontId="4" fillId="6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182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9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2" fontId="4" fillId="6" borderId="111" xfId="0" applyNumberFormat="1" applyFont="1" applyFill="1" applyBorder="1" applyAlignment="1" applyProtection="1">
      <alignment horizontal="center" vertical="center"/>
      <protection locked="0"/>
    </xf>
    <xf numFmtId="182" fontId="4" fillId="6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82" fontId="4" fillId="6" borderId="1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1" xfId="0" applyFont="1" applyBorder="1" applyAlignment="1">
      <alignment horizontal="center" vertical="center" wrapText="1" shrinkToFit="1"/>
    </xf>
    <xf numFmtId="0" fontId="14" fillId="0" borderId="42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 wrapText="1" shrinkToFit="1"/>
    </xf>
    <xf numFmtId="0" fontId="14" fillId="0" borderId="45" xfId="0" applyFont="1" applyBorder="1" applyAlignment="1">
      <alignment horizontal="center" vertical="center" wrapText="1" shrinkToFit="1"/>
    </xf>
    <xf numFmtId="0" fontId="14" fillId="0" borderId="47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6" borderId="29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/>
      <protection locked="0"/>
    </xf>
    <xf numFmtId="0" fontId="4" fillId="6" borderId="3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56" fontId="14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9" xfId="0" applyFont="1" applyFill="1" applyBorder="1" applyAlignment="1" applyProtection="1">
      <alignment horizontal="center" vertical="center" shrinkToFit="1"/>
      <protection locked="0"/>
    </xf>
    <xf numFmtId="0" fontId="14" fillId="2" borderId="44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177" fontId="14" fillId="2" borderId="8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14" fillId="3" borderId="8" xfId="0" applyNumberFormat="1" applyFont="1" applyFill="1" applyBorder="1" applyAlignment="1">
      <alignment horizontal="right" vertical="center"/>
    </xf>
    <xf numFmtId="177" fontId="14" fillId="3" borderId="50" xfId="0" applyNumberFormat="1" applyFont="1" applyFill="1" applyBorder="1" applyAlignment="1">
      <alignment horizontal="right" vertical="center"/>
    </xf>
    <xf numFmtId="177" fontId="14" fillId="3" borderId="49" xfId="0" applyNumberFormat="1" applyFont="1" applyFill="1" applyBorder="1" applyAlignment="1">
      <alignment horizontal="right" vertical="center"/>
    </xf>
    <xf numFmtId="177" fontId="14" fillId="3" borderId="51" xfId="0" applyNumberFormat="1" applyFont="1" applyFill="1" applyBorder="1" applyAlignment="1">
      <alignment horizontal="right" vertical="center"/>
    </xf>
    <xf numFmtId="177" fontId="14" fillId="3" borderId="46" xfId="0" applyNumberFormat="1" applyFont="1" applyFill="1" applyBorder="1" applyAlignment="1">
      <alignment horizontal="right" vertical="center"/>
    </xf>
    <xf numFmtId="177" fontId="14" fillId="3" borderId="45" xfId="0" applyNumberFormat="1" applyFont="1" applyFill="1" applyBorder="1" applyAlignment="1">
      <alignment horizontal="right" vertical="center"/>
    </xf>
    <xf numFmtId="177" fontId="14" fillId="3" borderId="47" xfId="0" applyNumberFormat="1" applyFont="1" applyFill="1" applyBorder="1" applyAlignment="1">
      <alignment horizontal="right" vertical="center"/>
    </xf>
    <xf numFmtId="177" fontId="14" fillId="3" borderId="9" xfId="0" applyNumberFormat="1" applyFont="1" applyFill="1" applyBorder="1" applyAlignment="1">
      <alignment horizontal="right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177" fontId="14" fillId="3" borderId="52" xfId="0" applyNumberFormat="1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right" vertical="center"/>
    </xf>
    <xf numFmtId="177" fontId="14" fillId="3" borderId="53" xfId="0" applyNumberFormat="1" applyFont="1" applyFill="1" applyBorder="1" applyAlignment="1">
      <alignment horizontal="right" vertical="center"/>
    </xf>
    <xf numFmtId="181" fontId="14" fillId="3" borderId="50" xfId="0" applyNumberFormat="1" applyFont="1" applyFill="1" applyBorder="1" applyAlignment="1">
      <alignment horizontal="center" vertical="center"/>
    </xf>
    <xf numFmtId="181" fontId="14" fillId="3" borderId="49" xfId="0" applyNumberFormat="1" applyFont="1" applyFill="1" applyBorder="1" applyAlignment="1">
      <alignment horizontal="center" vertical="center"/>
    </xf>
    <xf numFmtId="181" fontId="14" fillId="3" borderId="51" xfId="0" applyNumberFormat="1" applyFont="1" applyFill="1" applyBorder="1" applyAlignment="1">
      <alignment horizontal="center" vertical="center"/>
    </xf>
    <xf numFmtId="181" fontId="14" fillId="3" borderId="65" xfId="0" applyNumberFormat="1" applyFont="1" applyFill="1" applyBorder="1" applyAlignment="1">
      <alignment horizontal="center" vertical="center"/>
    </xf>
    <xf numFmtId="181" fontId="14" fillId="3" borderId="11" xfId="0" applyNumberFormat="1" applyFont="1" applyFill="1" applyBorder="1" applyAlignment="1">
      <alignment horizontal="center" vertical="center"/>
    </xf>
    <xf numFmtId="181" fontId="14" fillId="3" borderId="64" xfId="0" applyNumberFormat="1" applyFont="1" applyFill="1" applyBorder="1" applyAlignment="1">
      <alignment horizontal="center" vertical="center"/>
    </xf>
    <xf numFmtId="181" fontId="14" fillId="3" borderId="63" xfId="0" applyNumberFormat="1" applyFont="1" applyFill="1" applyBorder="1" applyAlignment="1">
      <alignment horizontal="center" vertical="center"/>
    </xf>
    <xf numFmtId="181" fontId="14" fillId="3" borderId="12" xfId="0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4" fillId="4" borderId="67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2" borderId="50" xfId="0" applyFont="1" applyFill="1" applyBorder="1" applyAlignment="1" applyProtection="1">
      <alignment horizontal="center" vertical="center" shrinkToFit="1"/>
      <protection locked="0"/>
    </xf>
    <xf numFmtId="0" fontId="14" fillId="2" borderId="51" xfId="0" applyFont="1" applyFill="1" applyBorder="1" applyAlignment="1" applyProtection="1">
      <alignment horizontal="center" vertical="center" shrinkToFit="1"/>
      <protection locked="0"/>
    </xf>
    <xf numFmtId="0" fontId="14" fillId="2" borderId="46" xfId="0" applyFont="1" applyFill="1" applyBorder="1" applyAlignment="1" applyProtection="1">
      <alignment horizontal="center" vertical="center" shrinkToFit="1"/>
      <protection locked="0"/>
    </xf>
    <xf numFmtId="0" fontId="14" fillId="2" borderId="47" xfId="0" applyFont="1" applyFill="1" applyBorder="1" applyAlignment="1" applyProtection="1">
      <alignment horizontal="center" vertical="center" shrinkToFit="1"/>
      <protection locked="0"/>
    </xf>
    <xf numFmtId="177" fontId="14" fillId="2" borderId="50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49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1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46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4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47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50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49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51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46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45" xfId="0" applyNumberFormat="1" applyFont="1" applyFill="1" applyBorder="1" applyAlignment="1" applyProtection="1">
      <alignment horizontal="right" vertical="center" shrinkToFit="1"/>
      <protection locked="0"/>
    </xf>
    <xf numFmtId="9" fontId="14" fillId="2" borderId="47" xfId="0" applyNumberFormat="1" applyFont="1" applyFill="1" applyBorder="1" applyAlignment="1" applyProtection="1">
      <alignment horizontal="right" vertical="center" shrinkToFit="1"/>
      <protection locked="0"/>
    </xf>
    <xf numFmtId="180" fontId="5" fillId="6" borderId="5" xfId="0" applyNumberFormat="1" applyFont="1" applyFill="1" applyBorder="1" applyAlignment="1" applyProtection="1">
      <alignment horizontal="center" vertical="center"/>
      <protection locked="0"/>
    </xf>
    <xf numFmtId="180" fontId="5" fillId="6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3" fillId="0" borderId="81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180" fontId="23" fillId="0" borderId="104" xfId="0" applyNumberFormat="1" applyFont="1" applyBorder="1" applyAlignment="1" applyProtection="1">
      <alignment horizontal="center" vertical="center"/>
      <protection locked="0"/>
    </xf>
    <xf numFmtId="180" fontId="23" fillId="0" borderId="5" xfId="0" applyNumberFormat="1" applyFont="1" applyBorder="1" applyAlignment="1" applyProtection="1">
      <alignment horizontal="center" vertical="center"/>
      <protection locked="0"/>
    </xf>
    <xf numFmtId="180" fontId="23" fillId="0" borderId="89" xfId="0" applyNumberFormat="1" applyFont="1" applyBorder="1" applyAlignment="1" applyProtection="1">
      <alignment horizontal="center" vertical="center"/>
      <protection locked="0"/>
    </xf>
    <xf numFmtId="180" fontId="23" fillId="0" borderId="0" xfId="0" applyNumberFormat="1" applyFont="1" applyAlignment="1" applyProtection="1">
      <alignment horizontal="center" vertical="center"/>
      <protection locked="0"/>
    </xf>
    <xf numFmtId="180" fontId="23" fillId="0" borderId="91" xfId="0" applyNumberFormat="1" applyFont="1" applyBorder="1" applyAlignment="1" applyProtection="1">
      <alignment horizontal="center" vertical="center"/>
      <protection locked="0"/>
    </xf>
    <xf numFmtId="180" fontId="23" fillId="0" borderId="17" xfId="0" applyNumberFormat="1" applyFont="1" applyBorder="1" applyAlignment="1" applyProtection="1">
      <alignment horizontal="center" vertical="center"/>
      <protection locked="0"/>
    </xf>
    <xf numFmtId="180" fontId="23" fillId="6" borderId="5" xfId="0" applyNumberFormat="1" applyFont="1" applyFill="1" applyBorder="1" applyAlignment="1" applyProtection="1">
      <alignment horizontal="center" vertical="center"/>
      <protection locked="0"/>
    </xf>
    <xf numFmtId="180" fontId="23" fillId="6" borderId="105" xfId="0" applyNumberFormat="1" applyFont="1" applyFill="1" applyBorder="1" applyAlignment="1" applyProtection="1">
      <alignment horizontal="center" vertical="center"/>
      <protection locked="0"/>
    </xf>
    <xf numFmtId="180" fontId="23" fillId="6" borderId="0" xfId="0" applyNumberFormat="1" applyFont="1" applyFill="1" applyAlignment="1" applyProtection="1">
      <alignment horizontal="center" vertical="center"/>
      <protection locked="0"/>
    </xf>
    <xf numFmtId="180" fontId="23" fillId="6" borderId="90" xfId="0" applyNumberFormat="1" applyFont="1" applyFill="1" applyBorder="1" applyAlignment="1" applyProtection="1">
      <alignment horizontal="center" vertical="center"/>
      <protection locked="0"/>
    </xf>
    <xf numFmtId="180" fontId="23" fillId="6" borderId="17" xfId="0" applyNumberFormat="1" applyFont="1" applyFill="1" applyBorder="1" applyAlignment="1" applyProtection="1">
      <alignment horizontal="center" vertical="center"/>
      <protection locked="0"/>
    </xf>
    <xf numFmtId="180" fontId="23" fillId="6" borderId="92" xfId="0" applyNumberFormat="1" applyFont="1" applyFill="1" applyBorder="1" applyAlignment="1" applyProtection="1">
      <alignment horizontal="center" vertical="center"/>
      <protection locked="0"/>
    </xf>
    <xf numFmtId="180" fontId="23" fillId="6" borderId="104" xfId="0" applyNumberFormat="1" applyFont="1" applyFill="1" applyBorder="1" applyAlignment="1" applyProtection="1">
      <alignment horizontal="center" vertical="center"/>
      <protection locked="0"/>
    </xf>
    <xf numFmtId="180" fontId="23" fillId="6" borderId="6" xfId="0" applyNumberFormat="1" applyFont="1" applyFill="1" applyBorder="1" applyAlignment="1" applyProtection="1">
      <alignment horizontal="center" vertical="center"/>
      <protection locked="0"/>
    </xf>
    <xf numFmtId="180" fontId="23" fillId="6" borderId="89" xfId="0" applyNumberFormat="1" applyFont="1" applyFill="1" applyBorder="1" applyAlignment="1" applyProtection="1">
      <alignment horizontal="center" vertical="center"/>
      <protection locked="0"/>
    </xf>
    <xf numFmtId="180" fontId="23" fillId="6" borderId="18" xfId="0" applyNumberFormat="1" applyFont="1" applyFill="1" applyBorder="1" applyAlignment="1" applyProtection="1">
      <alignment horizontal="center" vertical="center"/>
      <protection locked="0"/>
    </xf>
    <xf numFmtId="180" fontId="23" fillId="6" borderId="91" xfId="0" applyNumberFormat="1" applyFont="1" applyFill="1" applyBorder="1" applyAlignment="1" applyProtection="1">
      <alignment horizontal="center" vertical="center"/>
      <protection locked="0"/>
    </xf>
    <xf numFmtId="180" fontId="23" fillId="6" borderId="2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49" fontId="23" fillId="6" borderId="82" xfId="0" quotePrefix="1" applyNumberFormat="1" applyFont="1" applyFill="1" applyBorder="1" applyAlignment="1" applyProtection="1">
      <alignment horizontal="center" vertical="center"/>
      <protection locked="0"/>
    </xf>
    <xf numFmtId="49" fontId="23" fillId="6" borderId="82" xfId="0" applyNumberFormat="1" applyFont="1" applyFill="1" applyBorder="1" applyAlignment="1" applyProtection="1">
      <alignment horizontal="center" vertical="center"/>
      <protection locked="0"/>
    </xf>
    <xf numFmtId="180" fontId="23" fillId="0" borderId="82" xfId="0" applyNumberFormat="1" applyFont="1" applyBorder="1" applyAlignment="1" applyProtection="1">
      <alignment horizontal="center" vertical="center"/>
      <protection locked="0"/>
    </xf>
    <xf numFmtId="0" fontId="10" fillId="0" borderId="8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0" fontId="23" fillId="0" borderId="18" xfId="0" applyNumberFormat="1" applyFont="1" applyBorder="1" applyAlignment="1" applyProtection="1">
      <alignment horizontal="center" vertical="center"/>
      <protection locked="0"/>
    </xf>
    <xf numFmtId="180" fontId="23" fillId="0" borderId="20" xfId="0" applyNumberFormat="1" applyFont="1" applyBorder="1" applyAlignment="1" applyProtection="1">
      <alignment horizontal="center" vertical="center"/>
      <protection locked="0"/>
    </xf>
    <xf numFmtId="180" fontId="23" fillId="6" borderId="82" xfId="0" applyNumberFormat="1" applyFont="1" applyFill="1" applyBorder="1" applyAlignment="1" applyProtection="1">
      <alignment horizontal="center" vertical="center"/>
      <protection locked="0"/>
    </xf>
    <xf numFmtId="180" fontId="23" fillId="6" borderId="83" xfId="0" applyNumberFormat="1" applyFont="1" applyFill="1" applyBorder="1" applyAlignment="1" applyProtection="1">
      <alignment horizontal="center" vertical="center"/>
      <protection locked="0"/>
    </xf>
    <xf numFmtId="0" fontId="8" fillId="6" borderId="82" xfId="0" applyFont="1" applyFill="1" applyBorder="1" applyAlignment="1" applyProtection="1">
      <alignment horizontal="center" vertical="center"/>
      <protection locked="0"/>
    </xf>
    <xf numFmtId="0" fontId="8" fillId="6" borderId="95" xfId="0" applyFont="1" applyFill="1" applyBorder="1" applyAlignment="1" applyProtection="1">
      <alignment horizontal="center" vertical="center"/>
      <protection locked="0"/>
    </xf>
    <xf numFmtId="180" fontId="23" fillId="0" borderId="82" xfId="0" quotePrefix="1" applyNumberFormat="1" applyFont="1" applyBorder="1" applyAlignment="1" applyProtection="1">
      <alignment horizontal="center" vertical="center"/>
      <protection locked="0"/>
    </xf>
    <xf numFmtId="180" fontId="23" fillId="0" borderId="83" xfId="0" applyNumberFormat="1" applyFont="1" applyBorder="1" applyAlignment="1" applyProtection="1">
      <alignment horizontal="center" vertical="center"/>
      <protection locked="0"/>
    </xf>
    <xf numFmtId="0" fontId="10" fillId="0" borderId="8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49" fontId="23" fillId="6" borderId="83" xfId="0" applyNumberFormat="1" applyFont="1" applyFill="1" applyBorder="1" applyAlignment="1" applyProtection="1">
      <alignment horizontal="center" vertical="center"/>
      <protection locked="0"/>
    </xf>
    <xf numFmtId="0" fontId="4" fillId="0" borderId="82" xfId="0" applyFont="1" applyBorder="1" applyAlignment="1">
      <alignment horizontal="left" vertical="center"/>
    </xf>
    <xf numFmtId="0" fontId="4" fillId="0" borderId="84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5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9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8" fillId="6" borderId="83" xfId="0" applyFont="1" applyFill="1" applyBorder="1" applyAlignment="1" applyProtection="1">
      <alignment horizontal="center" vertical="center"/>
      <protection locked="0"/>
    </xf>
    <xf numFmtId="0" fontId="8" fillId="6" borderId="113" xfId="0" applyFont="1" applyFill="1" applyBorder="1" applyAlignment="1" applyProtection="1">
      <alignment horizontal="center" vertical="center"/>
      <protection locked="0"/>
    </xf>
    <xf numFmtId="176" fontId="24" fillId="2" borderId="7" xfId="0" applyNumberFormat="1" applyFont="1" applyFill="1" applyBorder="1" applyAlignment="1" applyProtection="1">
      <alignment horizontal="center" vertical="center"/>
      <protection locked="0"/>
    </xf>
    <xf numFmtId="176" fontId="24" fillId="2" borderId="8" xfId="0" applyNumberFormat="1" applyFont="1" applyFill="1" applyBorder="1" applyAlignment="1" applyProtection="1">
      <alignment horizontal="center" vertical="center"/>
      <protection locked="0"/>
    </xf>
    <xf numFmtId="176" fontId="24" fillId="2" borderId="13" xfId="0" applyNumberFormat="1" applyFont="1" applyFill="1" applyBorder="1" applyAlignment="1" applyProtection="1">
      <alignment horizontal="center" vertical="center"/>
      <protection locked="0"/>
    </xf>
    <xf numFmtId="176" fontId="24" fillId="2" borderId="14" xfId="0" applyNumberFormat="1" applyFont="1" applyFill="1" applyBorder="1" applyAlignment="1" applyProtection="1">
      <alignment horizontal="center" vertical="center"/>
      <protection locked="0"/>
    </xf>
    <xf numFmtId="176" fontId="24" fillId="3" borderId="8" xfId="0" applyNumberFormat="1" applyFont="1" applyFill="1" applyBorder="1" applyAlignment="1">
      <alignment horizontal="center" vertical="center"/>
    </xf>
    <xf numFmtId="176" fontId="24" fillId="3" borderId="14" xfId="0" applyNumberFormat="1" applyFont="1" applyFill="1" applyBorder="1" applyAlignment="1">
      <alignment horizontal="center" vertical="center"/>
    </xf>
    <xf numFmtId="0" fontId="24" fillId="3" borderId="96" xfId="0" applyFont="1" applyFill="1" applyBorder="1" applyAlignment="1">
      <alignment horizontal="center" vertical="center" shrinkToFit="1"/>
    </xf>
    <xf numFmtId="0" fontId="24" fillId="3" borderId="97" xfId="0" applyFont="1" applyFill="1" applyBorder="1" applyAlignment="1">
      <alignment horizontal="center" vertical="center" shrinkToFit="1"/>
    </xf>
    <xf numFmtId="0" fontId="24" fillId="3" borderId="98" xfId="0" applyFont="1" applyFill="1" applyBorder="1" applyAlignment="1">
      <alignment horizontal="center" vertical="center" shrinkToFit="1"/>
    </xf>
    <xf numFmtId="0" fontId="24" fillId="3" borderId="100" xfId="0" applyFont="1" applyFill="1" applyBorder="1" applyAlignment="1">
      <alignment horizontal="center" vertical="center" shrinkToFit="1"/>
    </xf>
    <xf numFmtId="0" fontId="24" fillId="3" borderId="19" xfId="0" applyFont="1" applyFill="1" applyBorder="1" applyAlignment="1">
      <alignment horizontal="center" vertical="center" shrinkToFit="1"/>
    </xf>
    <xf numFmtId="0" fontId="24" fillId="3" borderId="85" xfId="0" applyFont="1" applyFill="1" applyBorder="1" applyAlignment="1">
      <alignment horizontal="center" vertical="center" shrinkToFit="1"/>
    </xf>
    <xf numFmtId="176" fontId="24" fillId="3" borderId="97" xfId="0" applyNumberFormat="1" applyFont="1" applyFill="1" applyBorder="1" applyAlignment="1">
      <alignment horizontal="right" vertical="center" shrinkToFit="1"/>
    </xf>
    <xf numFmtId="176" fontId="24" fillId="3" borderId="99" xfId="0" applyNumberFormat="1" applyFont="1" applyFill="1" applyBorder="1" applyAlignment="1">
      <alignment horizontal="right" vertical="center" shrinkToFit="1"/>
    </xf>
    <xf numFmtId="176" fontId="24" fillId="3" borderId="19" xfId="0" applyNumberFormat="1" applyFont="1" applyFill="1" applyBorder="1" applyAlignment="1">
      <alignment horizontal="right" vertical="center" shrinkToFit="1"/>
    </xf>
    <xf numFmtId="176" fontId="24" fillId="3" borderId="101" xfId="0" applyNumberFormat="1" applyFont="1" applyFill="1" applyBorder="1" applyAlignment="1">
      <alignment horizontal="right" vertical="center" shrinkToFit="1"/>
    </xf>
    <xf numFmtId="176" fontId="24" fillId="3" borderId="9" xfId="0" applyNumberFormat="1" applyFont="1" applyFill="1" applyBorder="1" applyAlignment="1">
      <alignment horizontal="center" vertical="center"/>
    </xf>
    <xf numFmtId="176" fontId="24" fillId="3" borderId="15" xfId="0" applyNumberFormat="1" applyFont="1" applyFill="1" applyBorder="1" applyAlignment="1">
      <alignment horizontal="center" vertical="center"/>
    </xf>
    <xf numFmtId="0" fontId="24" fillId="3" borderId="103" xfId="0" applyFont="1" applyFill="1" applyBorder="1" applyAlignment="1">
      <alignment horizontal="center" vertical="center" shrinkToFit="1"/>
    </xf>
    <xf numFmtId="0" fontId="24" fillId="3" borderId="22" xfId="0" applyFont="1" applyFill="1" applyBorder="1" applyAlignment="1">
      <alignment horizontal="center" vertical="center" shrinkToFit="1"/>
    </xf>
    <xf numFmtId="0" fontId="24" fillId="3" borderId="88" xfId="0" applyFont="1" applyFill="1" applyBorder="1" applyAlignment="1">
      <alignment horizontal="center" vertical="center" shrinkToFit="1"/>
    </xf>
    <xf numFmtId="0" fontId="24" fillId="3" borderId="42" xfId="0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horizontal="center" vertical="center" shrinkToFit="1"/>
    </xf>
    <xf numFmtId="0" fontId="24" fillId="3" borderId="90" xfId="0" applyFont="1" applyFill="1" applyBorder="1" applyAlignment="1">
      <alignment horizontal="center" vertical="center" shrinkToFit="1"/>
    </xf>
    <xf numFmtId="0" fontId="24" fillId="3" borderId="65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shrinkToFit="1"/>
    </xf>
    <xf numFmtId="0" fontId="24" fillId="3" borderId="94" xfId="0" applyFont="1" applyFill="1" applyBorder="1" applyAlignment="1">
      <alignment horizontal="center" vertical="center" shrinkToFit="1"/>
    </xf>
    <xf numFmtId="183" fontId="24" fillId="3" borderId="19" xfId="0" applyNumberFormat="1" applyFont="1" applyFill="1" applyBorder="1" applyAlignment="1">
      <alignment horizontal="right" vertical="center" shrinkToFit="1"/>
    </xf>
    <xf numFmtId="183" fontId="24" fillId="3" borderId="101" xfId="0" applyNumberFormat="1" applyFont="1" applyFill="1" applyBorder="1" applyAlignment="1">
      <alignment horizontal="right" vertical="center" shrinkToFit="1"/>
    </xf>
    <xf numFmtId="183" fontId="24" fillId="3" borderId="39" xfId="0" applyNumberFormat="1" applyFont="1" applyFill="1" applyBorder="1" applyAlignment="1">
      <alignment horizontal="right" vertical="center" shrinkToFit="1"/>
    </xf>
    <xf numFmtId="183" fontId="24" fillId="3" borderId="102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shrinkToFit="1"/>
      <protection locked="0"/>
    </xf>
    <xf numFmtId="0" fontId="4" fillId="6" borderId="17" xfId="0" applyFont="1" applyFill="1" applyBorder="1" applyAlignment="1" applyProtection="1">
      <alignment horizontal="center" vertical="center" shrinkToFit="1"/>
      <protection locked="0"/>
    </xf>
    <xf numFmtId="0" fontId="23" fillId="6" borderId="19" xfId="0" applyFont="1" applyFill="1" applyBorder="1" applyAlignment="1" applyProtection="1">
      <alignment horizontal="center" vertical="center" shrinkToFit="1"/>
      <protection locked="0"/>
    </xf>
    <xf numFmtId="0" fontId="23" fillId="6" borderId="17" xfId="0" applyFont="1" applyFill="1" applyBorder="1" applyAlignment="1" applyProtection="1">
      <alignment horizontal="center" vertical="center" shrinkToFit="1"/>
      <protection locked="0"/>
    </xf>
    <xf numFmtId="0" fontId="23" fillId="6" borderId="20" xfId="0" applyFont="1" applyFill="1" applyBorder="1" applyAlignment="1" applyProtection="1">
      <alignment horizontal="center" vertical="center" shrinkToFit="1"/>
      <protection locked="0"/>
    </xf>
    <xf numFmtId="0" fontId="23" fillId="6" borderId="21" xfId="0" applyFont="1" applyFill="1" applyBorder="1" applyAlignment="1" applyProtection="1">
      <alignment horizontal="center" vertical="center" shrinkToFit="1"/>
      <protection locked="0"/>
    </xf>
    <xf numFmtId="0" fontId="24" fillId="6" borderId="22" xfId="0" applyFont="1" applyFill="1" applyBorder="1" applyAlignment="1" applyProtection="1">
      <alignment horizontal="center" vertical="center" shrinkToFit="1"/>
      <protection locked="0"/>
    </xf>
    <xf numFmtId="0" fontId="24" fillId="6" borderId="23" xfId="0" applyFont="1" applyFill="1" applyBorder="1" applyAlignment="1" applyProtection="1">
      <alignment horizontal="center" vertical="center" shrinkToFit="1"/>
      <protection locked="0"/>
    </xf>
    <xf numFmtId="0" fontId="24" fillId="6" borderId="0" xfId="0" applyFont="1" applyFill="1" applyAlignment="1" applyProtection="1">
      <alignment horizontal="center" vertical="center" shrinkToFit="1"/>
      <protection locked="0"/>
    </xf>
    <xf numFmtId="0" fontId="24" fillId="6" borderId="18" xfId="0" applyFont="1" applyFill="1" applyBorder="1" applyAlignment="1" applyProtection="1">
      <alignment horizontal="center" vertical="center" shrinkToFit="1"/>
      <protection locked="0"/>
    </xf>
    <xf numFmtId="0" fontId="24" fillId="6" borderId="17" xfId="0" applyFont="1" applyFill="1" applyBorder="1" applyAlignment="1" applyProtection="1">
      <alignment horizontal="center" vertical="center" shrinkToFit="1"/>
      <protection locked="0"/>
    </xf>
    <xf numFmtId="0" fontId="24" fillId="6" borderId="20" xfId="0" applyFont="1" applyFill="1" applyBorder="1" applyAlignment="1" applyProtection="1">
      <alignment horizontal="center" vertical="center" shrinkToFit="1"/>
      <protection locked="0"/>
    </xf>
    <xf numFmtId="0" fontId="4" fillId="6" borderId="84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Alignment="1" applyProtection="1">
      <alignment horizontal="center" vertical="center"/>
      <protection locked="0"/>
    </xf>
    <xf numFmtId="0" fontId="4" fillId="6" borderId="111" xfId="0" applyFont="1" applyFill="1" applyBorder="1" applyAlignment="1" applyProtection="1">
      <alignment horizontal="center" vertical="center"/>
      <protection locked="0"/>
    </xf>
    <xf numFmtId="0" fontId="4" fillId="6" borderId="39" xfId="0" applyFont="1" applyFill="1" applyBorder="1" applyAlignment="1" applyProtection="1">
      <alignment horizontal="center" vertical="center"/>
      <protection locked="0"/>
    </xf>
    <xf numFmtId="0" fontId="4" fillId="6" borderId="112" xfId="0" applyFont="1" applyFill="1" applyBorder="1" applyAlignment="1" applyProtection="1">
      <alignment horizontal="center" vertical="center"/>
      <protection locked="0"/>
    </xf>
    <xf numFmtId="180" fontId="23" fillId="0" borderId="104" xfId="0" applyNumberFormat="1" applyFont="1" applyBorder="1" applyAlignment="1">
      <alignment horizontal="center" vertical="center"/>
    </xf>
    <xf numFmtId="180" fontId="23" fillId="0" borderId="5" xfId="0" applyNumberFormat="1" applyFont="1" applyBorder="1" applyAlignment="1">
      <alignment horizontal="center" vertical="center"/>
    </xf>
    <xf numFmtId="180" fontId="23" fillId="0" borderId="89" xfId="0" applyNumberFormat="1" applyFont="1" applyBorder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0" fontId="23" fillId="0" borderId="91" xfId="0" applyNumberFormat="1" applyFont="1" applyBorder="1" applyAlignment="1">
      <alignment horizontal="center" vertical="center"/>
    </xf>
    <xf numFmtId="180" fontId="23" fillId="0" borderId="17" xfId="0" applyNumberFormat="1" applyFont="1" applyBorder="1" applyAlignment="1">
      <alignment horizontal="center" vertical="center"/>
    </xf>
    <xf numFmtId="180" fontId="23" fillId="6" borderId="82" xfId="0" quotePrefix="1" applyNumberFormat="1" applyFont="1" applyFill="1" applyBorder="1" applyAlignment="1" applyProtection="1">
      <alignment horizontal="center" vertical="center"/>
      <protection locked="0"/>
    </xf>
    <xf numFmtId="176" fontId="24" fillId="3" borderId="39" xfId="0" applyNumberFormat="1" applyFont="1" applyFill="1" applyBorder="1" applyAlignment="1">
      <alignment horizontal="right" vertical="center" shrinkToFit="1"/>
    </xf>
    <xf numFmtId="176" fontId="24" fillId="3" borderId="102" xfId="0" applyNumberFormat="1" applyFont="1" applyFill="1" applyBorder="1" applyAlignment="1">
      <alignment horizontal="righ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08D4C6-A06C-49B6-B1D0-89F17AEBAEB3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8C4DF-6AAE-43CC-9988-E9C7C7E05D59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80B91C-E9E0-4976-A80A-26C924B6B627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0F1681-AC2F-4680-BF99-2C1952D1ABEF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0284C4-495F-42D3-9336-26CD0E49B2E7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CBEFB0-FE24-4E58-BDFF-165F9951E6FE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5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C39DB8-80C1-4873-98D3-8280E47FD376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C04AEC-5A14-429F-AB17-7920DD125349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0551E1-C1A6-4851-83CC-C5018A47AA48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C9413E-B2C3-4686-A3DC-C1B4C3EBC829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20</xdr:row>
          <xdr:rowOff>9525</xdr:rowOff>
        </xdr:from>
        <xdr:to>
          <xdr:col>36</xdr:col>
          <xdr:colOff>133350</xdr:colOff>
          <xdr:row>21</xdr:row>
          <xdr:rowOff>123825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A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20</xdr:row>
          <xdr:rowOff>9525</xdr:rowOff>
        </xdr:from>
        <xdr:to>
          <xdr:col>45</xdr:col>
          <xdr:colOff>133350</xdr:colOff>
          <xdr:row>21</xdr:row>
          <xdr:rowOff>123825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A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F8D7F5-CFD8-4FF5-A232-02A044D2C393}"/>
            </a:ext>
          </a:extLst>
        </xdr:cNvPr>
        <xdr:cNvSpPr/>
      </xdr:nvSpPr>
      <xdr:spPr bwMode="auto">
        <a:xfrm>
          <a:off x="5000625" y="12668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11</xdr:row>
      <xdr:rowOff>19050</xdr:rowOff>
    </xdr:from>
    <xdr:to>
      <xdr:col>33</xdr:col>
      <xdr:colOff>47625</xdr:colOff>
      <xdr:row>13</xdr:row>
      <xdr:rowOff>76200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チェック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38100</xdr:rowOff>
        </xdr:from>
        <xdr:to>
          <xdr:col>33</xdr:col>
          <xdr:colOff>142875</xdr:colOff>
          <xdr:row>13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C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20</xdr:row>
          <xdr:rowOff>9525</xdr:rowOff>
        </xdr:from>
        <xdr:to>
          <xdr:col>36</xdr:col>
          <xdr:colOff>133350</xdr:colOff>
          <xdr:row>21</xdr:row>
          <xdr:rowOff>123825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D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20</xdr:row>
          <xdr:rowOff>9525</xdr:rowOff>
        </xdr:from>
        <xdr:to>
          <xdr:col>45</xdr:col>
          <xdr:colOff>133350</xdr:colOff>
          <xdr:row>21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D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2.xml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FB38-5A9F-4DDC-96DC-0614B0EBCE78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PJFzf339DClmky5snEkUKK0hEmmbgSQGSYRGCLAKt6pYzjsEMocw9FmU4Bl8F+s1VYiRj6xDqtNypetORSHF7Q==" saltValue="V62B/BnAMltt9xcKhMyi5w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8A112F27-413C-43AA-89AF-37AE8B1C8FBD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8E37A7C9-7B11-4A25-AA75-73A6D7252222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3136-A50C-4960-85FE-33CAFA625C5B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ySCFzsffaoec+hukfxuWKNrB5l32EklilBzADhymkfQMW8iZ9Q5MAKmVhOSHMix+cA3GCm7zQRHS6ogS+KR9/A==" saltValue="5j7rVfE71HTjgx4YspxeYA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EE7817AF-B6EC-450B-91D6-F6D2EEE610E9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66FD6E53-6311-4B0B-BEBA-152A977A69F6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173A-B34E-4F0D-BD8E-E01EFFE42013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p2/epJ8yadFZM5WUpJFDDTRkejVPDrdLVrL8WwNGqcUrxyfliRxODkqNF1pJskF/7myMvWyUPJrUUNSL/6gc0A==" saltValue="Tl9+6HuZdrgtrZV/TdGk/Q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06CE8F00-0FA0-455C-AF19-2BF17870D078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0ACB0232-0A04-402D-98C6-96C907B8D738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7751-DB11-4F46-B336-1EA3BB3F87A7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RLpKzg4seQ2KzBJNdF8IlXuAUIzkeUxFYK2td+JynqnVNqDN3aVVAxQO0eP8b62eE1E0PeW66v9Fqn0eCn6XWw==" saltValue="Mp3IN5dii7HJwm2+5GldjQ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CF371DB3-2F80-4880-A894-DE37AC6F3036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03F978F7-7DF7-4358-A2C2-9EA3F99B749F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7EBF-738F-4D47-AA93-A635DFFF770D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waOlUInBVFF1hav1cIH4xNSNILs8+evjN3Ofo1tx1wwGtQ7+3reOshURxuB7G0m/wjdq8ImqUIzD07eEd+t7ig==" saltValue="qDzw/hRuN9ra2C5UakneCg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7330677F-0DC5-4252-9340-26675A1066B3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F8E8B449-C5F0-4048-B769-D47439D1DDD0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E493-B03A-4E71-8505-49E13884E80A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VKgxfezWMcmLtdJuZG+nyZoM9J8tUleurHL/fokOjTW9R6QrZpuBG9eXcvtJb7rtVHYV2fykweZ/7OANk0oWFA==" saltValue="zHUvCryeZItTFZeb09nBrQ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01D4E788-6A61-497C-8D95-9AB42F57F026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806B0362-EF3D-4B17-AA18-955FD7E363ED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9AC7-93B2-45CC-BC58-7BFB1702AE3B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CN093PdokoSU30z6AqXqvOVXByc3JdEG+SnzJZrZ5hJ1ZuveaNsEfiEW/L4PLsDIYj1Z5HqPG0t/gOyUYFaYCg==" saltValue="XQtr5tvChHNoi9oDBEgXwQ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99C093BE-FE6F-4272-B4B5-CF0F0FB5A34D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CF1CC468-A983-4FE9-88F6-45AC0F6CC214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4F71-A148-4744-B475-2018354082F7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2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3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4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5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6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7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8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9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0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1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2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3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4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5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6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7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8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19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9bu0FgqECwqFltb9itANILw0Q3L8iDUlN/5iyoROdcXa0k+W/aQZAMZcSOUfckpr6Ex7yY4+/kN5zz8tiVI7OA==" saltValue="nPfq1d2630P7Roaga3xAbg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3C4AD3D9-BF18-4507-B973-BBF1570B602D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EB9CFE3D-FE54-4007-AE33-38A2F3099A50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FC28-3AFF-42B1-98A5-65F95695A4F6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C21" s="154"/>
      <c r="AD21" s="154"/>
      <c r="AE21" s="154"/>
      <c r="AF21" s="154"/>
      <c r="AG21" s="155"/>
      <c r="AH21" s="155"/>
      <c r="AI21" s="155"/>
      <c r="AJ21" s="155"/>
      <c r="AK21" s="155"/>
      <c r="AL21" s="155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154"/>
      <c r="AD23" s="154"/>
      <c r="AE23" s="154"/>
      <c r="AF23" s="154"/>
      <c r="AG23" s="155"/>
      <c r="AH23" s="155"/>
      <c r="AI23" s="155"/>
      <c r="AJ23" s="155"/>
      <c r="AK23" s="155"/>
      <c r="AL23" s="155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 t="shared" ref="BG23" si="2"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155"/>
      <c r="AM25" s="156">
        <f t="shared" ref="AM25" si="3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4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5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6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7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8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9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10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1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2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3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4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5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6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7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8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9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20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g+dZtVG/OCHYGIDjajsiKcuiH//ZW5ppqvBwZTA1oJNEK2U/23f20ni+Rt1bP3f+rqhtjdA8tYWPzl4Mhafx4Q==" saltValue="OGDDLgmlbosENO2Wbjkzow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FEBC37A5-4187-430F-910E-6DA619110720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E33DE873-FC45-4A23-A8D9-95BBA2774159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2AE5-F096-4F59-8F30-6C4415FF0F9D}">
  <sheetPr>
    <tabColor rgb="FF0070C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47">
        <f ca="1">振込先等!BB1:BD2</f>
        <v>2025</v>
      </c>
      <c r="BC1" s="47"/>
      <c r="BD1" s="47"/>
      <c r="BE1" s="45" t="s">
        <v>3</v>
      </c>
      <c r="BF1" s="45"/>
      <c r="BG1" s="47">
        <f ca="1">振込先等!BG1:BI2</f>
        <v>5</v>
      </c>
      <c r="BH1" s="47"/>
      <c r="BI1" s="47"/>
      <c r="BJ1" s="45" t="s">
        <v>5</v>
      </c>
      <c r="BK1" s="45"/>
      <c r="BL1" s="47">
        <f ca="1">振込先等!BL1:BN2</f>
        <v>8</v>
      </c>
      <c r="BM1" s="47"/>
      <c r="BN1" s="47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48"/>
      <c r="BC2" s="48"/>
      <c r="BD2" s="48"/>
      <c r="BE2" s="46"/>
      <c r="BF2" s="46"/>
      <c r="BG2" s="48"/>
      <c r="BH2" s="48"/>
      <c r="BI2" s="48"/>
      <c r="BJ2" s="46"/>
      <c r="BK2" s="46"/>
      <c r="BL2" s="48"/>
      <c r="BM2" s="48"/>
      <c r="BN2" s="48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58">
        <f>振込先等!AK5</f>
        <v>0</v>
      </c>
      <c r="BB4" s="58"/>
      <c r="BC4" s="58"/>
      <c r="BD4" s="58"/>
      <c r="BE4" s="58"/>
      <c r="BF4" s="58"/>
      <c r="BG4" s="58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59"/>
      <c r="BB5" s="59"/>
      <c r="BC5" s="59"/>
      <c r="BD5" s="59"/>
      <c r="BE5" s="59"/>
      <c r="BF5" s="59"/>
      <c r="BG5" s="59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78">
        <f>振込先等!AY5</f>
        <v>0</v>
      </c>
      <c r="BB6" s="78"/>
      <c r="BC6" s="78"/>
      <c r="BD6" s="78"/>
      <c r="BE6" s="78"/>
      <c r="BF6" s="78"/>
      <c r="BG6" s="78"/>
      <c r="BH6" s="79"/>
      <c r="BI6" s="79"/>
      <c r="BJ6" s="79"/>
      <c r="BK6" s="79"/>
      <c r="BL6" s="79"/>
      <c r="BM6" s="79"/>
      <c r="BN6" s="79"/>
      <c r="BO6" s="79"/>
      <c r="BP6" s="80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81"/>
    </row>
    <row r="8" spans="1:68" s="5" customFormat="1" ht="11.25" customHeight="1">
      <c r="A8" s="82">
        <f>BG47</f>
        <v>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86">
        <f>振込先等!AG9</f>
        <v>0</v>
      </c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7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9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9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1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振込先等!AQ29</f>
        <v>0</v>
      </c>
      <c r="K12" s="74">
        <f>振込先等!AS29</f>
        <v>0</v>
      </c>
      <c r="L12" s="74">
        <f>振込先等!AU29</f>
        <v>0</v>
      </c>
      <c r="M12" s="74">
        <f>振込先等!AW29</f>
        <v>0</v>
      </c>
      <c r="N12" s="74">
        <f>振込先等!AY29</f>
        <v>0</v>
      </c>
      <c r="O12" s="74">
        <f>振込先等!BA29</f>
        <v>0</v>
      </c>
      <c r="P12" s="74">
        <f>振込先等!BC29</f>
        <v>0</v>
      </c>
      <c r="Q12" s="74">
        <f>振込先等!BE29</f>
        <v>0</v>
      </c>
      <c r="R12" s="74">
        <f>振込先等!BG29</f>
        <v>0</v>
      </c>
      <c r="S12" s="74">
        <f>振込先等!BI29</f>
        <v>0</v>
      </c>
      <c r="T12" s="74">
        <f>振込先等!BK29</f>
        <v>0</v>
      </c>
      <c r="U12" s="74">
        <f>振込先等!BM29</f>
        <v>0</v>
      </c>
      <c r="V12" s="135">
        <f>振込先等!BO29</f>
        <v>0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92">
        <f>振込先等!AG13</f>
        <v>0</v>
      </c>
      <c r="BB12" s="93"/>
      <c r="BC12" s="93"/>
      <c r="BD12" s="93"/>
      <c r="BE12" s="94" t="s">
        <v>17</v>
      </c>
      <c r="BF12" s="94"/>
      <c r="BG12" s="93">
        <f>振込先等!AM13</f>
        <v>0</v>
      </c>
      <c r="BH12" s="93"/>
      <c r="BI12" s="93"/>
      <c r="BJ12" s="93"/>
      <c r="BK12" s="94" t="s">
        <v>17</v>
      </c>
      <c r="BL12" s="94"/>
      <c r="BM12" s="93">
        <f>振込先等!AS13</f>
        <v>0</v>
      </c>
      <c r="BN12" s="93"/>
      <c r="BO12" s="93"/>
      <c r="BP12" s="95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92"/>
      <c r="BB13" s="93"/>
      <c r="BC13" s="93"/>
      <c r="BD13" s="93"/>
      <c r="BE13" s="94"/>
      <c r="BF13" s="94"/>
      <c r="BG13" s="93"/>
      <c r="BH13" s="93"/>
      <c r="BI13" s="93"/>
      <c r="BJ13" s="93"/>
      <c r="BK13" s="94"/>
      <c r="BL13" s="94"/>
      <c r="BM13" s="93"/>
      <c r="BN13" s="93"/>
      <c r="BO13" s="93"/>
      <c r="BP13" s="95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92">
        <f>振込先等!BB13</f>
        <v>0</v>
      </c>
      <c r="BB14" s="93"/>
      <c r="BC14" s="93"/>
      <c r="BD14" s="93"/>
      <c r="BE14" s="94" t="s">
        <v>17</v>
      </c>
      <c r="BF14" s="94"/>
      <c r="BG14" s="93">
        <f>振込先等!BH13</f>
        <v>0</v>
      </c>
      <c r="BH14" s="93"/>
      <c r="BI14" s="93"/>
      <c r="BJ14" s="93"/>
      <c r="BK14" s="94" t="s">
        <v>17</v>
      </c>
      <c r="BL14" s="94"/>
      <c r="BM14" s="93">
        <f>振込先等!BN13</f>
        <v>0</v>
      </c>
      <c r="BN14" s="93"/>
      <c r="BO14" s="93"/>
      <c r="BP14" s="95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100"/>
      <c r="BB15" s="101"/>
      <c r="BC15" s="101"/>
      <c r="BD15" s="101"/>
      <c r="BE15" s="102"/>
      <c r="BF15" s="102"/>
      <c r="BG15" s="101"/>
      <c r="BH15" s="101"/>
      <c r="BI15" s="101"/>
      <c r="BJ15" s="101"/>
      <c r="BK15" s="102"/>
      <c r="BL15" s="102"/>
      <c r="BM15" s="101"/>
      <c r="BN15" s="101"/>
      <c r="BO15" s="101"/>
      <c r="BP15" s="105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/>
      <c r="B21" s="150"/>
      <c r="C21" s="150"/>
      <c r="D21" s="150"/>
      <c r="E21" s="150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96"/>
      <c r="X21" s="150"/>
      <c r="Y21" s="150"/>
      <c r="Z21" s="150"/>
      <c r="AA21" s="197"/>
      <c r="AB21" s="200"/>
      <c r="AC21" s="201"/>
      <c r="AD21" s="201"/>
      <c r="AE21" s="201"/>
      <c r="AF21" s="202"/>
      <c r="AG21" s="206"/>
      <c r="AH21" s="207"/>
      <c r="AI21" s="207"/>
      <c r="AJ21" s="207"/>
      <c r="AK21" s="207"/>
      <c r="AL21" s="208"/>
      <c r="AM21" s="156">
        <f>IF(W21*AB21="","",W21*AB21)</f>
        <v>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 t="str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/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 t="str">
        <f>IF(OR(W21="",AB21=""),"", W21*AB21 + AW21)</f>
        <v/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98"/>
      <c r="X22" s="152"/>
      <c r="Y22" s="152"/>
      <c r="Z22" s="152"/>
      <c r="AA22" s="199"/>
      <c r="AB22" s="203"/>
      <c r="AC22" s="204"/>
      <c r="AD22" s="204"/>
      <c r="AE22" s="204"/>
      <c r="AF22" s="205"/>
      <c r="AG22" s="209"/>
      <c r="AH22" s="210"/>
      <c r="AI22" s="210"/>
      <c r="AJ22" s="210"/>
      <c r="AK22" s="210"/>
      <c r="AL22" s="211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/>
      <c r="B23" s="150"/>
      <c r="C23" s="150"/>
      <c r="D23" s="150"/>
      <c r="E23" s="150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96"/>
      <c r="X23" s="150"/>
      <c r="Y23" s="150"/>
      <c r="Z23" s="150"/>
      <c r="AA23" s="197"/>
      <c r="AB23" s="200"/>
      <c r="AC23" s="201"/>
      <c r="AD23" s="201"/>
      <c r="AE23" s="201"/>
      <c r="AF23" s="202"/>
      <c r="AG23" s="206"/>
      <c r="AH23" s="207"/>
      <c r="AI23" s="207"/>
      <c r="AJ23" s="207"/>
      <c r="AK23" s="207"/>
      <c r="AL23" s="208"/>
      <c r="AM23" s="156">
        <f t="shared" ref="AM23" si="0">IF(W23*AB23="","",W23*AB23)</f>
        <v>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 t="str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/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 t="str">
        <f t="shared" ref="BG23" si="2">IF(OR(W23="",AB23=""),"", W23*AB23 + AW23)</f>
        <v/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98"/>
      <c r="X24" s="152"/>
      <c r="Y24" s="152"/>
      <c r="Z24" s="152"/>
      <c r="AA24" s="199"/>
      <c r="AB24" s="203"/>
      <c r="AC24" s="204"/>
      <c r="AD24" s="204"/>
      <c r="AE24" s="204"/>
      <c r="AF24" s="205"/>
      <c r="AG24" s="209"/>
      <c r="AH24" s="210"/>
      <c r="AI24" s="210"/>
      <c r="AJ24" s="210"/>
      <c r="AK24" s="210"/>
      <c r="AL24" s="211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/>
      <c r="B25" s="150"/>
      <c r="C25" s="150"/>
      <c r="D25" s="150"/>
      <c r="E25" s="150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96"/>
      <c r="X25" s="150"/>
      <c r="Y25" s="150"/>
      <c r="Z25" s="150"/>
      <c r="AA25" s="197"/>
      <c r="AB25" s="200"/>
      <c r="AC25" s="201"/>
      <c r="AD25" s="201"/>
      <c r="AE25" s="201"/>
      <c r="AF25" s="202"/>
      <c r="AG25" s="206"/>
      <c r="AH25" s="207"/>
      <c r="AI25" s="207"/>
      <c r="AJ25" s="207"/>
      <c r="AK25" s="207"/>
      <c r="AL25" s="208"/>
      <c r="AM25" s="156">
        <f t="shared" ref="AM25" si="3">IF(W25*AB25="","",W25*AB25)</f>
        <v>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 t="str">
        <f t="shared" ref="AW25" si="4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/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 t="str">
        <f t="shared" ref="BG25" si="5">IF(OR(W25="",AB25=""),"", W25*AB25 + AW25)</f>
        <v/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98"/>
      <c r="X26" s="152"/>
      <c r="Y26" s="152"/>
      <c r="Z26" s="152"/>
      <c r="AA26" s="199"/>
      <c r="AB26" s="203"/>
      <c r="AC26" s="204"/>
      <c r="AD26" s="204"/>
      <c r="AE26" s="204"/>
      <c r="AF26" s="205"/>
      <c r="AG26" s="209"/>
      <c r="AH26" s="210"/>
      <c r="AI26" s="210"/>
      <c r="AJ26" s="210"/>
      <c r="AK26" s="210"/>
      <c r="AL26" s="211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96"/>
      <c r="X27" s="150"/>
      <c r="Y27" s="150"/>
      <c r="Z27" s="150"/>
      <c r="AA27" s="197"/>
      <c r="AB27" s="200"/>
      <c r="AC27" s="201"/>
      <c r="AD27" s="201"/>
      <c r="AE27" s="201"/>
      <c r="AF27" s="202"/>
      <c r="AG27" s="206"/>
      <c r="AH27" s="207"/>
      <c r="AI27" s="207"/>
      <c r="AJ27" s="207"/>
      <c r="AK27" s="207"/>
      <c r="AL27" s="208"/>
      <c r="AM27" s="156">
        <f t="shared" ref="AM27" si="6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7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8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98"/>
      <c r="X28" s="152"/>
      <c r="Y28" s="152"/>
      <c r="Z28" s="152"/>
      <c r="AA28" s="199"/>
      <c r="AB28" s="203"/>
      <c r="AC28" s="204"/>
      <c r="AD28" s="204"/>
      <c r="AE28" s="204"/>
      <c r="AF28" s="205"/>
      <c r="AG28" s="209"/>
      <c r="AH28" s="210"/>
      <c r="AI28" s="210"/>
      <c r="AJ28" s="210"/>
      <c r="AK28" s="210"/>
      <c r="AL28" s="211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96"/>
      <c r="X29" s="150"/>
      <c r="Y29" s="150"/>
      <c r="Z29" s="150"/>
      <c r="AA29" s="197"/>
      <c r="AB29" s="200"/>
      <c r="AC29" s="201"/>
      <c r="AD29" s="201"/>
      <c r="AE29" s="201"/>
      <c r="AF29" s="202"/>
      <c r="AG29" s="206"/>
      <c r="AH29" s="207"/>
      <c r="AI29" s="207"/>
      <c r="AJ29" s="207"/>
      <c r="AK29" s="207"/>
      <c r="AL29" s="208"/>
      <c r="AM29" s="156">
        <f t="shared" ref="AM29" si="9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10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1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98"/>
      <c r="X30" s="152"/>
      <c r="Y30" s="152"/>
      <c r="Z30" s="152"/>
      <c r="AA30" s="199"/>
      <c r="AB30" s="203"/>
      <c r="AC30" s="204"/>
      <c r="AD30" s="204"/>
      <c r="AE30" s="204"/>
      <c r="AF30" s="205"/>
      <c r="AG30" s="209"/>
      <c r="AH30" s="210"/>
      <c r="AI30" s="210"/>
      <c r="AJ30" s="210"/>
      <c r="AK30" s="210"/>
      <c r="AL30" s="211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96"/>
      <c r="X31" s="150"/>
      <c r="Y31" s="150"/>
      <c r="Z31" s="150"/>
      <c r="AA31" s="197"/>
      <c r="AB31" s="200"/>
      <c r="AC31" s="201"/>
      <c r="AD31" s="201"/>
      <c r="AE31" s="201"/>
      <c r="AF31" s="202"/>
      <c r="AG31" s="206"/>
      <c r="AH31" s="207"/>
      <c r="AI31" s="207"/>
      <c r="AJ31" s="207"/>
      <c r="AK31" s="207"/>
      <c r="AL31" s="208"/>
      <c r="AM31" s="156">
        <f t="shared" ref="AM31" si="12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3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4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98"/>
      <c r="X32" s="152"/>
      <c r="Y32" s="152"/>
      <c r="Z32" s="152"/>
      <c r="AA32" s="199"/>
      <c r="AB32" s="203"/>
      <c r="AC32" s="204"/>
      <c r="AD32" s="204"/>
      <c r="AE32" s="204"/>
      <c r="AF32" s="205"/>
      <c r="AG32" s="209"/>
      <c r="AH32" s="210"/>
      <c r="AI32" s="210"/>
      <c r="AJ32" s="210"/>
      <c r="AK32" s="210"/>
      <c r="AL32" s="211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96"/>
      <c r="X33" s="150"/>
      <c r="Y33" s="150"/>
      <c r="Z33" s="150"/>
      <c r="AA33" s="197"/>
      <c r="AB33" s="200"/>
      <c r="AC33" s="201"/>
      <c r="AD33" s="201"/>
      <c r="AE33" s="201"/>
      <c r="AF33" s="202"/>
      <c r="AG33" s="206"/>
      <c r="AH33" s="207"/>
      <c r="AI33" s="207"/>
      <c r="AJ33" s="207"/>
      <c r="AK33" s="207"/>
      <c r="AL33" s="208"/>
      <c r="AM33" s="156">
        <f t="shared" ref="AM33" si="15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6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7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98"/>
      <c r="X34" s="152"/>
      <c r="Y34" s="152"/>
      <c r="Z34" s="152"/>
      <c r="AA34" s="199"/>
      <c r="AB34" s="203"/>
      <c r="AC34" s="204"/>
      <c r="AD34" s="204"/>
      <c r="AE34" s="204"/>
      <c r="AF34" s="205"/>
      <c r="AG34" s="209"/>
      <c r="AH34" s="210"/>
      <c r="AI34" s="210"/>
      <c r="AJ34" s="210"/>
      <c r="AK34" s="210"/>
      <c r="AL34" s="211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96"/>
      <c r="X35" s="150"/>
      <c r="Y35" s="150"/>
      <c r="Z35" s="150"/>
      <c r="AA35" s="197"/>
      <c r="AB35" s="200"/>
      <c r="AC35" s="201"/>
      <c r="AD35" s="201"/>
      <c r="AE35" s="201"/>
      <c r="AF35" s="202"/>
      <c r="AG35" s="206"/>
      <c r="AH35" s="207"/>
      <c r="AI35" s="207"/>
      <c r="AJ35" s="207"/>
      <c r="AK35" s="207"/>
      <c r="AL35" s="208"/>
      <c r="AM35" s="156">
        <f t="shared" ref="AM35" si="18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9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20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98"/>
      <c r="X36" s="152"/>
      <c r="Y36" s="152"/>
      <c r="Z36" s="152"/>
      <c r="AA36" s="199"/>
      <c r="AB36" s="203"/>
      <c r="AC36" s="204"/>
      <c r="AD36" s="204"/>
      <c r="AE36" s="204"/>
      <c r="AF36" s="205"/>
      <c r="AG36" s="209"/>
      <c r="AH36" s="210"/>
      <c r="AI36" s="210"/>
      <c r="AJ36" s="210"/>
      <c r="AK36" s="210"/>
      <c r="AL36" s="211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/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/>
      </c>
      <c r="AH41" s="176"/>
      <c r="AI41" s="176"/>
      <c r="AJ41" s="176"/>
      <c r="AK41" s="176"/>
      <c r="AL41" s="176"/>
      <c r="AM41" s="156">
        <f>SUMIFS(AM21:AM36, AG21:AG36, AG41)</f>
        <v>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</v>
      </c>
      <c r="BS66" s="29" t="s">
        <v>44</v>
      </c>
      <c r="BT66" s="30" t="str">
        <f>IF(COUNTIF(AG21:AG36,BS66)=0,"",COUNTIF(AG21:AG36,BS66))</f>
        <v/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0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100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qrSMUJUGQn0bPD2p6g3EVeGCzPlUaQZ7I7Yd7Ovht24oMA19qEzYcIEDVREn+qHmuo6E9e0DhXkZtE6w5ebY/A==" saltValue="IPHUJYyuRAuarSY+9Dgwyg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4EE9AB6B-F55C-4965-9AD8-BB97E3E804ED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98BE9B0B-45A4-4767-82D8-1CF792797BE2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6D0F-FC9F-4EB6-9F11-E323051D170A}">
  <sheetPr>
    <tabColor rgb="FF0070C0"/>
  </sheetPr>
  <dimension ref="A1:DU80"/>
  <sheetViews>
    <sheetView tabSelected="1" view="pageBreakPreview" zoomScaleNormal="100" zoomScaleSheetLayoutView="100" workbookViewId="0">
      <selection activeCell="C12" sqref="C12:X28"/>
    </sheetView>
  </sheetViews>
  <sheetFormatPr defaultRowHeight="13.5"/>
  <cols>
    <col min="1" max="2" width="2.25" style="8" customWidth="1"/>
    <col min="3" max="10" width="2.125" style="8" customWidth="1"/>
    <col min="11" max="13" width="2.25" style="8" customWidth="1"/>
    <col min="14" max="24" width="2.125" style="8" customWidth="1"/>
    <col min="25" max="26" width="2.25" style="8" customWidth="1"/>
    <col min="27" max="68" width="2.125" style="8" customWidth="1"/>
    <col min="69" max="69" width="9" style="5"/>
    <col min="70" max="125" width="2.5" style="5" customWidth="1"/>
    <col min="126" max="141" width="2.5" customWidth="1"/>
  </cols>
  <sheetData>
    <row r="1" spans="1:72" s="8" customFormat="1" ht="10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1" t="s">
        <v>1</v>
      </c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3"/>
      <c r="AS1" s="7"/>
      <c r="AT1" s="7"/>
      <c r="AU1" s="7"/>
      <c r="AV1" s="7"/>
      <c r="AW1" s="70" t="s">
        <v>2</v>
      </c>
      <c r="AX1" s="71"/>
      <c r="AY1" s="71"/>
      <c r="AZ1" s="71"/>
      <c r="BA1" s="71"/>
      <c r="BB1" s="212">
        <f ca="1">YEAR(TODAY())</f>
        <v>2025</v>
      </c>
      <c r="BC1" s="212"/>
      <c r="BD1" s="212"/>
      <c r="BE1" s="45" t="s">
        <v>3</v>
      </c>
      <c r="BF1" s="45"/>
      <c r="BG1" s="212">
        <f ca="1">MONTH(TODAY())</f>
        <v>5</v>
      </c>
      <c r="BH1" s="212"/>
      <c r="BI1" s="212"/>
      <c r="BJ1" s="45" t="s">
        <v>5</v>
      </c>
      <c r="BK1" s="45"/>
      <c r="BL1" s="212">
        <f ca="1">DAY(TODAY())</f>
        <v>8</v>
      </c>
      <c r="BM1" s="212"/>
      <c r="BN1" s="212"/>
      <c r="BO1" s="45" t="s">
        <v>7</v>
      </c>
      <c r="BP1" s="49"/>
    </row>
    <row r="2" spans="1:72" s="8" customFormat="1" ht="10.5" customHeight="1" thickBot="1"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4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6"/>
      <c r="AS2" s="7"/>
      <c r="AT2" s="7"/>
      <c r="AU2" s="7"/>
      <c r="AV2" s="7"/>
      <c r="AW2" s="72"/>
      <c r="AX2" s="73"/>
      <c r="AY2" s="73"/>
      <c r="AZ2" s="73"/>
      <c r="BA2" s="73"/>
      <c r="BB2" s="213"/>
      <c r="BC2" s="213"/>
      <c r="BD2" s="213"/>
      <c r="BE2" s="46"/>
      <c r="BF2" s="46"/>
      <c r="BG2" s="213"/>
      <c r="BH2" s="213"/>
      <c r="BI2" s="213"/>
      <c r="BJ2" s="46"/>
      <c r="BK2" s="46"/>
      <c r="BL2" s="213"/>
      <c r="BM2" s="213"/>
      <c r="BN2" s="213"/>
      <c r="BO2" s="46"/>
      <c r="BP2" s="50"/>
    </row>
    <row r="3" spans="1:72" s="8" customFormat="1" ht="10.5" customHeight="1" thickBot="1">
      <c r="N3" s="7"/>
      <c r="Y3" s="67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9"/>
      <c r="BR3" s="17"/>
      <c r="BS3" s="17"/>
      <c r="BT3" s="17"/>
    </row>
    <row r="4" spans="1:72" s="8" customFormat="1" ht="9" customHeight="1" thickBot="1"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7"/>
      <c r="AQ4" s="9"/>
      <c r="BR4" s="17"/>
      <c r="BS4" s="17"/>
      <c r="BT4" s="17"/>
    </row>
    <row r="5" spans="1:72" s="8" customFormat="1" ht="9" customHeight="1">
      <c r="AA5" s="214" t="s">
        <v>82</v>
      </c>
      <c r="AB5" s="215"/>
      <c r="AC5" s="215"/>
      <c r="AD5" s="215"/>
      <c r="AE5" s="215"/>
      <c r="AF5" s="215"/>
      <c r="AG5" s="218" t="s">
        <v>8</v>
      </c>
      <c r="AH5" s="219"/>
      <c r="AI5" s="219"/>
      <c r="AJ5" s="219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  <c r="AY5" s="230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31"/>
      <c r="BR5" s="17"/>
      <c r="BS5" s="17"/>
      <c r="BT5" s="17"/>
    </row>
    <row r="6" spans="1:72" s="8" customFormat="1" ht="9" customHeight="1">
      <c r="AA6" s="216"/>
      <c r="AB6" s="217"/>
      <c r="AC6" s="217"/>
      <c r="AD6" s="217"/>
      <c r="AE6" s="217"/>
      <c r="AF6" s="217"/>
      <c r="AG6" s="220"/>
      <c r="AH6" s="221"/>
      <c r="AI6" s="221"/>
      <c r="AJ6" s="221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7"/>
      <c r="AY6" s="232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33"/>
      <c r="BR6" s="17"/>
      <c r="BS6" s="17"/>
      <c r="BT6" s="17"/>
    </row>
    <row r="7" spans="1:72" s="8" customFormat="1" ht="9" customHeight="1">
      <c r="AA7" s="216"/>
      <c r="AB7" s="217"/>
      <c r="AC7" s="217"/>
      <c r="AD7" s="217"/>
      <c r="AE7" s="217"/>
      <c r="AF7" s="217"/>
      <c r="AG7" s="220"/>
      <c r="AH7" s="221"/>
      <c r="AI7" s="221"/>
      <c r="AJ7" s="221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7"/>
      <c r="AY7" s="232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33"/>
      <c r="BR7" s="17"/>
      <c r="BS7" s="17"/>
      <c r="BT7" s="17"/>
    </row>
    <row r="8" spans="1:72" s="8" customFormat="1" ht="9" customHeight="1">
      <c r="AA8" s="216"/>
      <c r="AB8" s="217"/>
      <c r="AC8" s="217"/>
      <c r="AD8" s="217"/>
      <c r="AE8" s="217"/>
      <c r="AF8" s="217"/>
      <c r="AG8" s="222"/>
      <c r="AH8" s="223"/>
      <c r="AI8" s="223"/>
      <c r="AJ8" s="223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9"/>
      <c r="AY8" s="234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35"/>
    </row>
    <row r="9" spans="1:72" s="8" customFormat="1" ht="10.5" customHeight="1">
      <c r="AA9" s="216" t="s">
        <v>85</v>
      </c>
      <c r="AB9" s="217"/>
      <c r="AC9" s="217"/>
      <c r="AD9" s="217"/>
      <c r="AE9" s="217"/>
      <c r="AF9" s="21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8"/>
    </row>
    <row r="10" spans="1:72" s="8" customFormat="1" ht="10.5" customHeight="1">
      <c r="AA10" s="216"/>
      <c r="AB10" s="217"/>
      <c r="AC10" s="217"/>
      <c r="AD10" s="217"/>
      <c r="AE10" s="217"/>
      <c r="AF10" s="21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8"/>
    </row>
    <row r="11" spans="1:72" s="8" customFormat="1" ht="10.5" customHeight="1">
      <c r="AA11" s="216"/>
      <c r="AB11" s="217"/>
      <c r="AC11" s="217"/>
      <c r="AD11" s="217"/>
      <c r="AE11" s="217"/>
      <c r="AF11" s="21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8"/>
    </row>
    <row r="12" spans="1:72" s="8" customFormat="1" ht="10.5" customHeight="1">
      <c r="C12" s="236" t="s">
        <v>0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AA12" s="216"/>
      <c r="AB12" s="217"/>
      <c r="AC12" s="217"/>
      <c r="AD12" s="217"/>
      <c r="AE12" s="217"/>
      <c r="AF12" s="21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8"/>
    </row>
    <row r="13" spans="1:72" s="8" customFormat="1" ht="10.5" customHeight="1"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AA13" s="237" t="s">
        <v>84</v>
      </c>
      <c r="AB13" s="238"/>
      <c r="AC13" s="238"/>
      <c r="AD13" s="238"/>
      <c r="AE13" s="238"/>
      <c r="AF13" s="238"/>
      <c r="AG13" s="239"/>
      <c r="AH13" s="240"/>
      <c r="AI13" s="240"/>
      <c r="AJ13" s="238" t="s">
        <v>17</v>
      </c>
      <c r="AK13" s="238"/>
      <c r="AL13" s="238"/>
      <c r="AM13" s="239"/>
      <c r="AN13" s="240"/>
      <c r="AO13" s="240"/>
      <c r="AP13" s="238" t="s">
        <v>17</v>
      </c>
      <c r="AQ13" s="238"/>
      <c r="AR13" s="238"/>
      <c r="AS13" s="239"/>
      <c r="AT13" s="240"/>
      <c r="AU13" s="240"/>
      <c r="AV13" s="238" t="s">
        <v>90</v>
      </c>
      <c r="AW13" s="238"/>
      <c r="AX13" s="238"/>
      <c r="AY13" s="238"/>
      <c r="AZ13" s="238"/>
      <c r="BA13" s="238"/>
      <c r="BB13" s="239"/>
      <c r="BC13" s="240"/>
      <c r="BD13" s="240"/>
      <c r="BE13" s="238" t="s">
        <v>17</v>
      </c>
      <c r="BF13" s="238"/>
      <c r="BG13" s="238"/>
      <c r="BH13" s="239"/>
      <c r="BI13" s="240"/>
      <c r="BJ13" s="240"/>
      <c r="BK13" s="238" t="s">
        <v>17</v>
      </c>
      <c r="BL13" s="238"/>
      <c r="BM13" s="238"/>
      <c r="BN13" s="239"/>
      <c r="BO13" s="240"/>
      <c r="BP13" s="259"/>
    </row>
    <row r="14" spans="1:72" s="8" customFormat="1" ht="10.5" customHeight="1"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AA14" s="237"/>
      <c r="AB14" s="238"/>
      <c r="AC14" s="238"/>
      <c r="AD14" s="238"/>
      <c r="AE14" s="238"/>
      <c r="AF14" s="238"/>
      <c r="AG14" s="240"/>
      <c r="AH14" s="240"/>
      <c r="AI14" s="240"/>
      <c r="AJ14" s="238"/>
      <c r="AK14" s="238"/>
      <c r="AL14" s="238"/>
      <c r="AM14" s="240"/>
      <c r="AN14" s="240"/>
      <c r="AO14" s="240"/>
      <c r="AP14" s="238"/>
      <c r="AQ14" s="238"/>
      <c r="AR14" s="238"/>
      <c r="AS14" s="240"/>
      <c r="AT14" s="240"/>
      <c r="AU14" s="240"/>
      <c r="AV14" s="238"/>
      <c r="AW14" s="238"/>
      <c r="AX14" s="238"/>
      <c r="AY14" s="238"/>
      <c r="AZ14" s="238"/>
      <c r="BA14" s="238"/>
      <c r="BB14" s="240"/>
      <c r="BC14" s="240"/>
      <c r="BD14" s="240"/>
      <c r="BE14" s="238"/>
      <c r="BF14" s="238"/>
      <c r="BG14" s="238"/>
      <c r="BH14" s="240"/>
      <c r="BI14" s="240"/>
      <c r="BJ14" s="240"/>
      <c r="BK14" s="238"/>
      <c r="BL14" s="238"/>
      <c r="BM14" s="238"/>
      <c r="BN14" s="240"/>
      <c r="BO14" s="240"/>
      <c r="BP14" s="259"/>
    </row>
    <row r="15" spans="1:72" s="8" customFormat="1" ht="10.5" customHeight="1"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AA15" s="237"/>
      <c r="AB15" s="238"/>
      <c r="AC15" s="238"/>
      <c r="AD15" s="238"/>
      <c r="AE15" s="238"/>
      <c r="AF15" s="238"/>
      <c r="AG15" s="240"/>
      <c r="AH15" s="240"/>
      <c r="AI15" s="240"/>
      <c r="AJ15" s="238"/>
      <c r="AK15" s="238"/>
      <c r="AL15" s="238"/>
      <c r="AM15" s="240"/>
      <c r="AN15" s="240"/>
      <c r="AO15" s="240"/>
      <c r="AP15" s="238"/>
      <c r="AQ15" s="238"/>
      <c r="AR15" s="238"/>
      <c r="AS15" s="240"/>
      <c r="AT15" s="240"/>
      <c r="AU15" s="240"/>
      <c r="AV15" s="238"/>
      <c r="AW15" s="238"/>
      <c r="AX15" s="238"/>
      <c r="AY15" s="238"/>
      <c r="AZ15" s="238"/>
      <c r="BA15" s="238"/>
      <c r="BB15" s="240"/>
      <c r="BC15" s="240"/>
      <c r="BD15" s="240"/>
      <c r="BE15" s="238"/>
      <c r="BF15" s="238"/>
      <c r="BG15" s="238"/>
      <c r="BH15" s="240"/>
      <c r="BI15" s="240"/>
      <c r="BJ15" s="240"/>
      <c r="BK15" s="238"/>
      <c r="BL15" s="238"/>
      <c r="BM15" s="238"/>
      <c r="BN15" s="240"/>
      <c r="BO15" s="240"/>
      <c r="BP15" s="259"/>
    </row>
    <row r="16" spans="1:72" s="8" customFormat="1" ht="10.5" customHeight="1"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AA16" s="237"/>
      <c r="AB16" s="238"/>
      <c r="AC16" s="238"/>
      <c r="AD16" s="238"/>
      <c r="AE16" s="238"/>
      <c r="AF16" s="238"/>
      <c r="AG16" s="240"/>
      <c r="AH16" s="240"/>
      <c r="AI16" s="240"/>
      <c r="AJ16" s="238"/>
      <c r="AK16" s="238"/>
      <c r="AL16" s="238"/>
      <c r="AM16" s="240"/>
      <c r="AN16" s="240"/>
      <c r="AO16" s="240"/>
      <c r="AP16" s="238"/>
      <c r="AQ16" s="238"/>
      <c r="AR16" s="238"/>
      <c r="AS16" s="240"/>
      <c r="AT16" s="240"/>
      <c r="AU16" s="240"/>
      <c r="AV16" s="238"/>
      <c r="AW16" s="238"/>
      <c r="AX16" s="238"/>
      <c r="AY16" s="238"/>
      <c r="AZ16" s="238"/>
      <c r="BA16" s="238"/>
      <c r="BB16" s="240"/>
      <c r="BC16" s="240"/>
      <c r="BD16" s="240"/>
      <c r="BE16" s="238"/>
      <c r="BF16" s="238"/>
      <c r="BG16" s="238"/>
      <c r="BH16" s="240"/>
      <c r="BI16" s="240"/>
      <c r="BJ16" s="240"/>
      <c r="BK16" s="238"/>
      <c r="BL16" s="238"/>
      <c r="BM16" s="238"/>
      <c r="BN16" s="240"/>
      <c r="BO16" s="240"/>
      <c r="BP16" s="259"/>
    </row>
    <row r="17" spans="3:68" s="8" customFormat="1" ht="10.5" customHeight="1"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AA17" s="237" t="s">
        <v>83</v>
      </c>
      <c r="AB17" s="238"/>
      <c r="AC17" s="238"/>
      <c r="AD17" s="238"/>
      <c r="AE17" s="238"/>
      <c r="AF17" s="238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38" t="s">
        <v>60</v>
      </c>
      <c r="AW17" s="238"/>
      <c r="AX17" s="238"/>
      <c r="AY17" s="238"/>
      <c r="AZ17" s="238"/>
      <c r="BA17" s="238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52"/>
    </row>
    <row r="18" spans="3:68" s="8" customFormat="1" ht="10.5" customHeight="1"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AA18" s="237"/>
      <c r="AB18" s="238"/>
      <c r="AC18" s="238"/>
      <c r="AD18" s="238"/>
      <c r="AE18" s="238"/>
      <c r="AF18" s="238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38"/>
      <c r="AW18" s="238"/>
      <c r="AX18" s="238"/>
      <c r="AY18" s="238"/>
      <c r="AZ18" s="238"/>
      <c r="BA18" s="238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52"/>
    </row>
    <row r="19" spans="3:68" s="8" customFormat="1" ht="10.5" customHeight="1"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AA19" s="237"/>
      <c r="AB19" s="238"/>
      <c r="AC19" s="238"/>
      <c r="AD19" s="238"/>
      <c r="AE19" s="238"/>
      <c r="AF19" s="238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38"/>
      <c r="AW19" s="238"/>
      <c r="AX19" s="238"/>
      <c r="AY19" s="238"/>
      <c r="AZ19" s="238"/>
      <c r="BA19" s="238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52"/>
    </row>
    <row r="20" spans="3:68" s="8" customFormat="1" ht="10.5" customHeight="1"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AA20" s="237"/>
      <c r="AB20" s="238"/>
      <c r="AC20" s="238"/>
      <c r="AD20" s="238"/>
      <c r="AE20" s="238"/>
      <c r="AF20" s="238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38"/>
      <c r="AW20" s="238"/>
      <c r="AX20" s="238"/>
      <c r="AY20" s="238"/>
      <c r="AZ20" s="238"/>
      <c r="BA20" s="238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52"/>
    </row>
    <row r="21" spans="3:68" s="8" customFormat="1" ht="10.5" customHeight="1"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AA21" s="237" t="s">
        <v>61</v>
      </c>
      <c r="AB21" s="238"/>
      <c r="AC21" s="238"/>
      <c r="AD21" s="238"/>
      <c r="AE21" s="238"/>
      <c r="AF21" s="238"/>
      <c r="AG21" s="260" t="s">
        <v>62</v>
      </c>
      <c r="AH21" s="260"/>
      <c r="AI21" s="260"/>
      <c r="AJ21" s="260"/>
      <c r="AK21" s="260"/>
      <c r="AL21" s="261"/>
      <c r="AM21" s="264" t="s">
        <v>63</v>
      </c>
      <c r="AN21" s="265"/>
      <c r="AO21" s="266"/>
      <c r="AP21" s="270" t="s">
        <v>64</v>
      </c>
      <c r="AQ21" s="260"/>
      <c r="AR21" s="260"/>
      <c r="AS21" s="260"/>
      <c r="AT21" s="260"/>
      <c r="AU21" s="260"/>
      <c r="AV21" s="238" t="s">
        <v>65</v>
      </c>
      <c r="AW21" s="238"/>
      <c r="AX21" s="238"/>
      <c r="AY21" s="238"/>
      <c r="AZ21" s="238"/>
      <c r="BA21" s="238"/>
      <c r="BB21" s="25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52"/>
    </row>
    <row r="22" spans="3:68" s="8" customFormat="1" ht="10.5" customHeight="1"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AA22" s="237"/>
      <c r="AB22" s="238"/>
      <c r="AC22" s="238"/>
      <c r="AD22" s="238"/>
      <c r="AE22" s="238"/>
      <c r="AF22" s="238"/>
      <c r="AG22" s="262"/>
      <c r="AH22" s="262"/>
      <c r="AI22" s="262"/>
      <c r="AJ22" s="262"/>
      <c r="AK22" s="262"/>
      <c r="AL22" s="263"/>
      <c r="AM22" s="267"/>
      <c r="AN22" s="268"/>
      <c r="AO22" s="269"/>
      <c r="AP22" s="271"/>
      <c r="AQ22" s="262"/>
      <c r="AR22" s="262"/>
      <c r="AS22" s="262"/>
      <c r="AT22" s="262"/>
      <c r="AU22" s="262"/>
      <c r="AV22" s="238"/>
      <c r="AW22" s="238"/>
      <c r="AX22" s="238"/>
      <c r="AY22" s="238"/>
      <c r="AZ22" s="238"/>
      <c r="BA22" s="238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52"/>
    </row>
    <row r="23" spans="3:68" s="8" customFormat="1" ht="10.5" customHeight="1"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AA23" s="237"/>
      <c r="AB23" s="238"/>
      <c r="AC23" s="238"/>
      <c r="AD23" s="238"/>
      <c r="AE23" s="238"/>
      <c r="AF23" s="238"/>
      <c r="AG23" s="253" t="s">
        <v>89</v>
      </c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5"/>
      <c r="AV23" s="238"/>
      <c r="AW23" s="238"/>
      <c r="AX23" s="238"/>
      <c r="AY23" s="238"/>
      <c r="AZ23" s="238"/>
      <c r="BA23" s="238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52"/>
    </row>
    <row r="24" spans="3:68" s="8" customFormat="1" ht="10.5" customHeight="1"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AA24" s="237"/>
      <c r="AB24" s="238"/>
      <c r="AC24" s="238"/>
      <c r="AD24" s="238"/>
      <c r="AE24" s="238"/>
      <c r="AF24" s="238"/>
      <c r="AG24" s="256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8"/>
      <c r="AV24" s="238"/>
      <c r="AW24" s="238"/>
      <c r="AX24" s="238"/>
      <c r="AY24" s="238"/>
      <c r="AZ24" s="238"/>
      <c r="BA24" s="238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52"/>
    </row>
    <row r="25" spans="3:68" s="8" customFormat="1" ht="10.5" customHeight="1"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AA25" s="216" t="s">
        <v>66</v>
      </c>
      <c r="AB25" s="217"/>
      <c r="AC25" s="217"/>
      <c r="AD25" s="217"/>
      <c r="AE25" s="217"/>
      <c r="AF25" s="217"/>
      <c r="AG25" s="242" t="s">
        <v>67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</row>
    <row r="26" spans="3:68" s="8" customFormat="1" ht="10.5" customHeight="1"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AA26" s="216"/>
      <c r="AB26" s="217"/>
      <c r="AC26" s="217"/>
      <c r="AD26" s="217"/>
      <c r="AE26" s="217"/>
      <c r="AF26" s="217"/>
      <c r="AG26" s="220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45"/>
    </row>
    <row r="27" spans="3:68" s="8" customFormat="1" ht="10.5" customHeight="1"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AA27" s="216"/>
      <c r="AB27" s="217"/>
      <c r="AC27" s="217"/>
      <c r="AD27" s="217"/>
      <c r="AE27" s="217"/>
      <c r="AF27" s="217"/>
      <c r="AG27" s="220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45"/>
    </row>
    <row r="28" spans="3:68" s="8" customFormat="1" ht="10.5" customHeight="1"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AA28" s="216"/>
      <c r="AB28" s="217"/>
      <c r="AC28" s="217"/>
      <c r="AD28" s="217"/>
      <c r="AE28" s="217"/>
      <c r="AF28" s="217"/>
      <c r="AG28" s="222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46"/>
    </row>
    <row r="29" spans="3:68" s="8" customFormat="1" ht="10.5" customHeight="1">
      <c r="AA29" s="273" t="s">
        <v>14</v>
      </c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5"/>
      <c r="AN29" s="282" t="s">
        <v>15</v>
      </c>
      <c r="AO29" s="282"/>
      <c r="AP29" s="282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91"/>
    </row>
    <row r="30" spans="3:68" s="8" customFormat="1" ht="10.5" customHeight="1">
      <c r="AA30" s="276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8"/>
      <c r="AN30" s="282"/>
      <c r="AO30" s="282"/>
      <c r="AP30" s="282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91"/>
    </row>
    <row r="31" spans="3:68" s="8" customFormat="1" ht="10.5" customHeight="1">
      <c r="AA31" s="276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8"/>
      <c r="AN31" s="282"/>
      <c r="AO31" s="282"/>
      <c r="AP31" s="282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91"/>
    </row>
    <row r="32" spans="3:68" s="8" customFormat="1" ht="10.5" customHeight="1" thickBot="1">
      <c r="AA32" s="279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1"/>
      <c r="AN32" s="283"/>
      <c r="AO32" s="283"/>
      <c r="AP32" s="283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92"/>
    </row>
    <row r="33" spans="1:74" s="8" customFormat="1" ht="10.5" customHeight="1">
      <c r="B33" s="272" t="s">
        <v>68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BK33" s="7"/>
      <c r="BL33" s="7"/>
      <c r="BM33" s="7"/>
      <c r="BN33" s="7"/>
      <c r="BO33" s="7"/>
      <c r="BP33" s="7"/>
    </row>
    <row r="34" spans="1:74" s="8" customFormat="1" ht="10.5" customHeight="1"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BK34" s="7"/>
      <c r="BL34" s="7"/>
      <c r="BM34" s="7"/>
      <c r="BN34" s="7"/>
      <c r="BO34" s="7"/>
      <c r="BP34" s="7"/>
    </row>
    <row r="35" spans="1:74" s="8" customFormat="1" ht="10.5" customHeight="1"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</row>
    <row r="36" spans="1:74" s="8" customFormat="1" ht="10.5" customHeight="1" thickBot="1"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</row>
    <row r="37" spans="1:74" s="8" customFormat="1" ht="10.5" customHeight="1">
      <c r="A37" s="284" t="s">
        <v>69</v>
      </c>
      <c r="B37" s="285"/>
      <c r="C37" s="285"/>
      <c r="D37" s="285"/>
      <c r="E37" s="285"/>
      <c r="F37" s="285"/>
      <c r="G37" s="285"/>
      <c r="H37" s="285"/>
      <c r="I37" s="285"/>
      <c r="J37" s="285" t="s">
        <v>70</v>
      </c>
      <c r="K37" s="285"/>
      <c r="L37" s="285"/>
      <c r="M37" s="285"/>
      <c r="N37" s="285"/>
      <c r="O37" s="285"/>
      <c r="P37" s="285"/>
      <c r="Q37" s="285"/>
      <c r="R37" s="285"/>
      <c r="S37" s="285"/>
      <c r="T37" s="285" t="s">
        <v>71</v>
      </c>
      <c r="U37" s="285"/>
      <c r="V37" s="285"/>
      <c r="W37" s="285"/>
      <c r="X37" s="285"/>
      <c r="Y37" s="285"/>
      <c r="Z37" s="285"/>
      <c r="AA37" s="285"/>
      <c r="AB37" s="285"/>
      <c r="AC37" s="285"/>
      <c r="AD37" s="285" t="s">
        <v>72</v>
      </c>
      <c r="AE37" s="285"/>
      <c r="AF37" s="285"/>
      <c r="AG37" s="285"/>
      <c r="AH37" s="285"/>
      <c r="AI37" s="285"/>
      <c r="AJ37" s="285"/>
      <c r="AK37" s="285"/>
      <c r="AL37" s="285"/>
      <c r="AM37" s="285"/>
      <c r="AN37" s="285" t="s">
        <v>73</v>
      </c>
      <c r="AO37" s="285"/>
      <c r="AP37" s="285"/>
      <c r="AQ37" s="285"/>
      <c r="AR37" s="285"/>
      <c r="AS37" s="285"/>
      <c r="AT37" s="285"/>
      <c r="AU37" s="285"/>
      <c r="AV37" s="285"/>
      <c r="AW37" s="288" t="s">
        <v>74</v>
      </c>
      <c r="AX37" s="285"/>
      <c r="AY37" s="285"/>
      <c r="AZ37" s="285"/>
      <c r="BA37" s="285"/>
      <c r="BB37" s="285"/>
      <c r="BC37" s="285"/>
      <c r="BD37" s="285"/>
      <c r="BE37" s="285"/>
      <c r="BF37" s="285"/>
      <c r="BG37" s="285" t="s">
        <v>75</v>
      </c>
      <c r="BH37" s="285"/>
      <c r="BI37" s="285"/>
      <c r="BJ37" s="285"/>
      <c r="BK37" s="285"/>
      <c r="BL37" s="285"/>
      <c r="BM37" s="285"/>
      <c r="BN37" s="285"/>
      <c r="BO37" s="285"/>
      <c r="BP37" s="289"/>
    </row>
    <row r="38" spans="1:74" s="8" customFormat="1" ht="10.5" customHeight="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90"/>
    </row>
    <row r="39" spans="1:74" s="8" customFormat="1" ht="10.5" customHeight="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90"/>
    </row>
    <row r="40" spans="1:74" s="8" customFormat="1" ht="10.5" customHeight="1">
      <c r="A40" s="293">
        <v>0</v>
      </c>
      <c r="B40" s="294"/>
      <c r="C40" s="294"/>
      <c r="D40" s="294"/>
      <c r="E40" s="294"/>
      <c r="F40" s="294"/>
      <c r="G40" s="294"/>
      <c r="H40" s="294"/>
      <c r="I40" s="294"/>
      <c r="J40" s="294">
        <v>0</v>
      </c>
      <c r="K40" s="294"/>
      <c r="L40" s="294"/>
      <c r="M40" s="294"/>
      <c r="N40" s="294"/>
      <c r="O40" s="294"/>
      <c r="P40" s="294"/>
      <c r="Q40" s="294"/>
      <c r="R40" s="294"/>
      <c r="S40" s="294"/>
      <c r="T40" s="297">
        <f>A40-J40</f>
        <v>0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>
        <f>'内訳 1'!AM47+'内訳 2'!AM47+'内訳 3'!AM47+'内訳 4'!AM47+'内訳 5'!AM47+'内訳 6'!AM47+'内訳 7'!AM47+'内訳 8'!AM47+'内訳 9'!AM47+'内訳 10'!AM47</f>
        <v>0</v>
      </c>
      <c r="AE40" s="297"/>
      <c r="AF40" s="297"/>
      <c r="AG40" s="297"/>
      <c r="AH40" s="297"/>
      <c r="AI40" s="297"/>
      <c r="AJ40" s="297"/>
      <c r="AK40" s="297"/>
      <c r="AL40" s="297"/>
      <c r="AM40" s="297"/>
      <c r="AN40" s="299" t="str">
        <f>'内訳 1'!AG41</f>
        <v/>
      </c>
      <c r="AO40" s="300"/>
      <c r="AP40" s="300"/>
      <c r="AQ40" s="301"/>
      <c r="AR40" s="305">
        <f>'内訳 1'!AW41+'内訳 2'!AW41+'内訳 3'!AW41+'内訳 4'!AW41+'内訳 5'!AW41+'内訳 6'!AW41+'内訳 7'!AW41+'内訳 8'!AW41+'内訳 9'!AW41+'内訳 10'!AW41</f>
        <v>0</v>
      </c>
      <c r="AS40" s="305"/>
      <c r="AT40" s="305"/>
      <c r="AU40" s="305"/>
      <c r="AV40" s="306"/>
      <c r="AW40" s="297">
        <f>SUM(AD40,AR40,AR43)</f>
        <v>0</v>
      </c>
      <c r="AX40" s="297"/>
      <c r="AY40" s="297"/>
      <c r="AZ40" s="297"/>
      <c r="BA40" s="297"/>
      <c r="BB40" s="297"/>
      <c r="BC40" s="297"/>
      <c r="BD40" s="297"/>
      <c r="BE40" s="297"/>
      <c r="BF40" s="297"/>
      <c r="BG40" s="297">
        <f>SUM(T40,AW40)</f>
        <v>0</v>
      </c>
      <c r="BH40" s="297"/>
      <c r="BI40" s="297"/>
      <c r="BJ40" s="297"/>
      <c r="BK40" s="297"/>
      <c r="BL40" s="297"/>
      <c r="BM40" s="297"/>
      <c r="BN40" s="297"/>
      <c r="BO40" s="297"/>
      <c r="BP40" s="309"/>
    </row>
    <row r="41" spans="1:74" s="8" customFormat="1" ht="10.5" customHeight="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302"/>
      <c r="AO41" s="303"/>
      <c r="AP41" s="303"/>
      <c r="AQ41" s="304"/>
      <c r="AR41" s="307"/>
      <c r="AS41" s="307"/>
      <c r="AT41" s="307"/>
      <c r="AU41" s="307"/>
      <c r="AV41" s="308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309"/>
    </row>
    <row r="42" spans="1:74" s="8" customFormat="1" ht="10.5" customHeight="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302"/>
      <c r="AO42" s="303"/>
      <c r="AP42" s="303"/>
      <c r="AQ42" s="304"/>
      <c r="AR42" s="307"/>
      <c r="AS42" s="307"/>
      <c r="AT42" s="307"/>
      <c r="AU42" s="307"/>
      <c r="AV42" s="308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309"/>
    </row>
    <row r="43" spans="1:74" s="8" customFormat="1" ht="10.5" customHeight="1">
      <c r="A43" s="293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311" t="str">
        <f>'内訳 1'!AG43</f>
        <v/>
      </c>
      <c r="AO43" s="312"/>
      <c r="AP43" s="312"/>
      <c r="AQ43" s="313"/>
      <c r="AR43" s="320">
        <f>'内訳 1'!AW43+'内訳 2'!AW43+'内訳 3'!AW43+'内訳 4'!AW43+'内訳 5'!AW43+'内訳 6'!AW43+'内訳 7'!AW43+'内訳 8'!AW43+'内訳 9'!AW43+'内訳 10'!AW43</f>
        <v>0</v>
      </c>
      <c r="AS43" s="320"/>
      <c r="AT43" s="320"/>
      <c r="AU43" s="320"/>
      <c r="AV43" s="321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309"/>
    </row>
    <row r="44" spans="1:74" s="8" customFormat="1" ht="10.5" customHeight="1">
      <c r="A44" s="293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314"/>
      <c r="AO44" s="315"/>
      <c r="AP44" s="315"/>
      <c r="AQ44" s="316"/>
      <c r="AR44" s="320"/>
      <c r="AS44" s="320"/>
      <c r="AT44" s="320"/>
      <c r="AU44" s="320"/>
      <c r="AV44" s="321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309"/>
    </row>
    <row r="45" spans="1:74" s="8" customFormat="1" ht="10.5" customHeight="1" thickBot="1">
      <c r="A45" s="295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317"/>
      <c r="AO45" s="318"/>
      <c r="AP45" s="318"/>
      <c r="AQ45" s="319"/>
      <c r="AR45" s="322"/>
      <c r="AS45" s="322"/>
      <c r="AT45" s="322"/>
      <c r="AU45" s="322"/>
      <c r="AV45" s="323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310"/>
    </row>
    <row r="46" spans="1:74" s="5" customFormat="1" ht="12" customHeight="1">
      <c r="B46" s="19" t="s">
        <v>103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R46" s="1"/>
      <c r="BS46" s="1"/>
      <c r="BT46" s="1"/>
      <c r="BU46" s="1"/>
      <c r="BV46" s="1"/>
    </row>
    <row r="47" spans="1:74" s="5" customFormat="1" ht="12" customHeight="1">
      <c r="B47" s="19" t="s">
        <v>104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BF47" s="4"/>
      <c r="BR47" s="1"/>
      <c r="BS47" s="1"/>
      <c r="BT47" s="1"/>
      <c r="BU47" s="1"/>
      <c r="BV47" s="1"/>
    </row>
    <row r="48" spans="1:74" s="5" customFormat="1" ht="12" customHeight="1">
      <c r="B48" s="19" t="s">
        <v>105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BF48" s="4"/>
      <c r="BR48" s="1"/>
      <c r="BS48" s="1"/>
      <c r="BT48" s="1"/>
      <c r="BU48" s="1"/>
      <c r="BV48" s="1"/>
    </row>
    <row r="49" spans="1:117" s="5" customFormat="1" ht="12" customHeight="1">
      <c r="B49" s="19" t="s">
        <v>106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BF49" s="4"/>
      <c r="BR49" s="1"/>
      <c r="BS49" s="1"/>
      <c r="BT49" s="1"/>
      <c r="BU49" s="1"/>
      <c r="BV49" s="1"/>
    </row>
    <row r="50" spans="1:117" s="5" customFormat="1" ht="12" customHeight="1">
      <c r="B50" s="19" t="s">
        <v>101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4"/>
      <c r="BG50" s="324" t="s">
        <v>93</v>
      </c>
      <c r="BH50" s="324"/>
      <c r="BI50" s="324"/>
      <c r="BJ50" s="324"/>
      <c r="BK50" s="324"/>
      <c r="BL50" s="324"/>
      <c r="BM50" s="324"/>
      <c r="BN50" s="324"/>
      <c r="BO50" s="324"/>
      <c r="BP50" s="324"/>
      <c r="BR50" s="1"/>
      <c r="BS50" s="1"/>
      <c r="BT50" s="1"/>
      <c r="BU50" s="1"/>
      <c r="BV50" s="1"/>
    </row>
    <row r="51" spans="1:117" s="5" customFormat="1" ht="12" customHeight="1">
      <c r="B51" s="20" t="s">
        <v>102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324"/>
      <c r="BH51" s="324"/>
      <c r="BI51" s="324"/>
      <c r="BJ51" s="324"/>
      <c r="BK51" s="324"/>
      <c r="BL51" s="324"/>
      <c r="BM51" s="324"/>
      <c r="BN51" s="324"/>
      <c r="BO51" s="324"/>
      <c r="BP51" s="324"/>
      <c r="BR51" s="1"/>
      <c r="BS51" s="1"/>
      <c r="BT51" s="1"/>
      <c r="BU51" s="1"/>
      <c r="BV51" s="1"/>
    </row>
    <row r="52" spans="1:117" s="5" customFormat="1" ht="12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R52" s="1"/>
      <c r="BS52" s="1"/>
      <c r="BT52" s="1"/>
      <c r="BU52" s="1"/>
      <c r="BV52" s="1"/>
    </row>
    <row r="53" spans="1:117" s="5" customFormat="1" ht="12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R53" s="1"/>
      <c r="BS53" s="1"/>
      <c r="BT53" s="1"/>
      <c r="BU53" s="1"/>
      <c r="BV53" s="1"/>
      <c r="DG53" s="12"/>
      <c r="DH53" s="12"/>
      <c r="DI53" s="12"/>
      <c r="DJ53" s="12"/>
      <c r="DK53" s="12"/>
      <c r="DL53" s="12"/>
      <c r="DM53" s="12"/>
    </row>
    <row r="54" spans="1:117" s="5" customFormat="1" ht="12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R54" s="1"/>
      <c r="BS54" s="1"/>
      <c r="BT54" s="1"/>
      <c r="BU54" s="1"/>
      <c r="BV54" s="1"/>
    </row>
    <row r="55" spans="1:117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</row>
    <row r="56" spans="1:117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</row>
    <row r="57" spans="1:117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</row>
    <row r="58" spans="1:117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</row>
    <row r="59" spans="1:117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</row>
    <row r="60" spans="1:117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</row>
    <row r="61" spans="1:117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</row>
    <row r="62" spans="1:117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</row>
    <row r="63" spans="1:117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</row>
    <row r="64" spans="1:117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</row>
    <row r="65" spans="1:68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</row>
    <row r="66" spans="1:68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</row>
    <row r="67" spans="1:68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</row>
    <row r="68" spans="1:68" ht="13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</row>
    <row r="69" spans="1:68" ht="13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</row>
    <row r="70" spans="1:68" ht="13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</row>
    <row r="71" spans="1:68" ht="13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</row>
    <row r="72" spans="1:68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</row>
    <row r="73" spans="1:68" ht="13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</row>
    <row r="74" spans="1:68" ht="13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</row>
    <row r="75" spans="1:68" ht="13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</row>
    <row r="76" spans="1:68" ht="13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</row>
    <row r="77" spans="1:68" ht="13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</row>
    <row r="78" spans="1:68" ht="13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</row>
    <row r="79" spans="1:68" ht="13.5" customHeight="1"/>
    <row r="80" spans="1:68" ht="13.5" customHeight="1"/>
  </sheetData>
  <sheetProtection algorithmName="SHA-512" hashValue="FygNppqhz3wui6+AIrwBcc1lbVU3LuStCh7o22p7Ss89z3zCi5EHNTFLk9mrJJyG1Glsa1h2nF5xZah3opM7Dg==" saltValue="pWij+6TtYrZcdnsvkJpJXw==" spinCount="100000" sheet="1" selectLockedCells="1"/>
  <mergeCells count="75">
    <mergeCell ref="BG50:BP51"/>
    <mergeCell ref="AR40:AV42"/>
    <mergeCell ref="AW40:BF45"/>
    <mergeCell ref="BG40:BP45"/>
    <mergeCell ref="AN43:AQ45"/>
    <mergeCell ref="AR43:AV45"/>
    <mergeCell ref="A40:I45"/>
    <mergeCell ref="J40:S45"/>
    <mergeCell ref="T40:AC45"/>
    <mergeCell ref="AD40:AM45"/>
    <mergeCell ref="AN40:AQ42"/>
    <mergeCell ref="AW37:BF39"/>
    <mergeCell ref="BG37:BP39"/>
    <mergeCell ref="BA29:BB32"/>
    <mergeCell ref="BC29:BD32"/>
    <mergeCell ref="BE29:BF32"/>
    <mergeCell ref="BG29:BH32"/>
    <mergeCell ref="BI29:BJ32"/>
    <mergeCell ref="BK29:BL32"/>
    <mergeCell ref="AW29:AX32"/>
    <mergeCell ref="AY29:AZ32"/>
    <mergeCell ref="BM29:BN32"/>
    <mergeCell ref="BO29:BP32"/>
    <mergeCell ref="A37:I39"/>
    <mergeCell ref="J37:S39"/>
    <mergeCell ref="T37:AC39"/>
    <mergeCell ref="AD37:AM39"/>
    <mergeCell ref="AN37:AV39"/>
    <mergeCell ref="B33:Y36"/>
    <mergeCell ref="AA29:AM32"/>
    <mergeCell ref="AN29:AP32"/>
    <mergeCell ref="AQ29:AR32"/>
    <mergeCell ref="AS29:AT32"/>
    <mergeCell ref="AU29:AV32"/>
    <mergeCell ref="BB21:BP24"/>
    <mergeCell ref="AG23:AU24"/>
    <mergeCell ref="BB13:BD16"/>
    <mergeCell ref="BE13:BG16"/>
    <mergeCell ref="BH13:BJ16"/>
    <mergeCell ref="BK13:BM16"/>
    <mergeCell ref="BN13:BP16"/>
    <mergeCell ref="AG21:AL22"/>
    <mergeCell ref="AM21:AO22"/>
    <mergeCell ref="AP21:AU22"/>
    <mergeCell ref="AV21:BA24"/>
    <mergeCell ref="AV17:BA20"/>
    <mergeCell ref="BB17:BP20"/>
    <mergeCell ref="C12:X28"/>
    <mergeCell ref="AA13:AF16"/>
    <mergeCell ref="AG13:AI16"/>
    <mergeCell ref="AJ13:AL16"/>
    <mergeCell ref="AM13:AO16"/>
    <mergeCell ref="AA17:AF20"/>
    <mergeCell ref="AG17:AU20"/>
    <mergeCell ref="AA21:AF24"/>
    <mergeCell ref="AA25:AF28"/>
    <mergeCell ref="AG25:BP25"/>
    <mergeCell ref="AG26:BP28"/>
    <mergeCell ref="AA9:AF12"/>
    <mergeCell ref="AG9:BP12"/>
    <mergeCell ref="AP13:AR16"/>
    <mergeCell ref="AS13:AU16"/>
    <mergeCell ref="AV13:BA16"/>
    <mergeCell ref="BL1:BN2"/>
    <mergeCell ref="BO1:BP2"/>
    <mergeCell ref="AA5:AF8"/>
    <mergeCell ref="AG5:AJ8"/>
    <mergeCell ref="AK5:AX8"/>
    <mergeCell ref="AY5:BP8"/>
    <mergeCell ref="Y1:AR3"/>
    <mergeCell ref="AW1:BA2"/>
    <mergeCell ref="BB1:BD2"/>
    <mergeCell ref="BE1:BF2"/>
    <mergeCell ref="BG1:BI2"/>
    <mergeCell ref="BJ1:BK2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20</xdr:row>
                    <xdr:rowOff>9525</xdr:rowOff>
                  </from>
                  <to>
                    <xdr:col>36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20</xdr:row>
                    <xdr:rowOff>9525</xdr:rowOff>
                  </from>
                  <to>
                    <xdr:col>45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51FA-208E-42E3-A085-839C26955CE1}">
  <sheetPr>
    <tabColor rgb="FFFF000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325">
        <f ca="1">'振込先等 　(例)'!BB1:BD2</f>
        <v>2025</v>
      </c>
      <c r="BC1" s="325"/>
      <c r="BD1" s="325"/>
      <c r="BE1" s="45" t="s">
        <v>3</v>
      </c>
      <c r="BF1" s="45"/>
      <c r="BG1" s="325">
        <f ca="1">'振込先等 　(例)'!BG1:BI2</f>
        <v>5</v>
      </c>
      <c r="BH1" s="325"/>
      <c r="BI1" s="325"/>
      <c r="BJ1" s="45" t="s">
        <v>5</v>
      </c>
      <c r="BK1" s="45"/>
      <c r="BL1" s="325">
        <f ca="1">'振込先等 　(例)'!BL1:BN2</f>
        <v>8</v>
      </c>
      <c r="BM1" s="325"/>
      <c r="BN1" s="325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326"/>
      <c r="BC2" s="326"/>
      <c r="BD2" s="326"/>
      <c r="BE2" s="46"/>
      <c r="BF2" s="46"/>
      <c r="BG2" s="326"/>
      <c r="BH2" s="326"/>
      <c r="BI2" s="326"/>
      <c r="BJ2" s="46"/>
      <c r="BK2" s="46"/>
      <c r="BL2" s="326"/>
      <c r="BM2" s="326"/>
      <c r="BN2" s="326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327" t="str">
        <f>'振込先等 　(例)'!AK5</f>
        <v>〇〇〇 - 〇〇〇〇</v>
      </c>
      <c r="BB4" s="327"/>
      <c r="BC4" s="327"/>
      <c r="BD4" s="327"/>
      <c r="BE4" s="327"/>
      <c r="BF4" s="327"/>
      <c r="BG4" s="327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328"/>
      <c r="BB5" s="328"/>
      <c r="BC5" s="328"/>
      <c r="BD5" s="328"/>
      <c r="BE5" s="328"/>
      <c r="BF5" s="328"/>
      <c r="BG5" s="328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329" t="str">
        <f>'振込先等 　(例)'!AY5</f>
        <v>宮城県大崎市〇〇〇〇〇 〇〇-〇</v>
      </c>
      <c r="BB6" s="329"/>
      <c r="BC6" s="329"/>
      <c r="BD6" s="329"/>
      <c r="BE6" s="329"/>
      <c r="BF6" s="329"/>
      <c r="BG6" s="329"/>
      <c r="BH6" s="330"/>
      <c r="BI6" s="330"/>
      <c r="BJ6" s="330"/>
      <c r="BK6" s="330"/>
      <c r="BL6" s="330"/>
      <c r="BM6" s="330"/>
      <c r="BN6" s="330"/>
      <c r="BO6" s="330"/>
      <c r="BP6" s="331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32"/>
    </row>
    <row r="8" spans="1:68" s="5" customFormat="1" ht="11.25" customHeight="1">
      <c r="A8" s="82">
        <f>BG47</f>
        <v>14300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 t="s">
        <v>13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333" t="str">
        <f>'振込先等 　(例)'!AG9</f>
        <v>株式会社　〇〇〇</v>
      </c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4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6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6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8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'振込先等 　(例)'!AQ29</f>
        <v>0</v>
      </c>
      <c r="K12" s="74">
        <f>'振込先等 　(例)'!AS29</f>
        <v>1</v>
      </c>
      <c r="L12" s="74">
        <f>'振込先等 　(例)'!AU29</f>
        <v>2</v>
      </c>
      <c r="M12" s="74">
        <f>'振込先等 　(例)'!AW29</f>
        <v>3</v>
      </c>
      <c r="N12" s="74">
        <f>'振込先等 　(例)'!AY29</f>
        <v>4</v>
      </c>
      <c r="O12" s="74">
        <f>'振込先等 　(例)'!BA29</f>
        <v>5</v>
      </c>
      <c r="P12" s="74">
        <f>'振込先等 　(例)'!BC29</f>
        <v>6</v>
      </c>
      <c r="Q12" s="74">
        <f>'振込先等 　(例)'!BE29</f>
        <v>7</v>
      </c>
      <c r="R12" s="74">
        <f>'振込先等 　(例)'!BG29</f>
        <v>8</v>
      </c>
      <c r="S12" s="74">
        <f>'振込先等 　(例)'!BI29</f>
        <v>9</v>
      </c>
      <c r="T12" s="74">
        <f>'振込先等 　(例)'!BK29</f>
        <v>0</v>
      </c>
      <c r="U12" s="74">
        <f>'振込先等 　(例)'!BM29</f>
        <v>1</v>
      </c>
      <c r="V12" s="135">
        <f>'振込先等 　(例)'!BO29</f>
        <v>2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339" t="str">
        <f>'振込先等 　(例)'!AG13</f>
        <v>0000</v>
      </c>
      <c r="BB12" s="340"/>
      <c r="BC12" s="340"/>
      <c r="BD12" s="340"/>
      <c r="BE12" s="94" t="s">
        <v>17</v>
      </c>
      <c r="BF12" s="94"/>
      <c r="BG12" s="340" t="str">
        <f>'振込先等 　(例)'!AM13</f>
        <v>00</v>
      </c>
      <c r="BH12" s="340"/>
      <c r="BI12" s="340"/>
      <c r="BJ12" s="340"/>
      <c r="BK12" s="94" t="s">
        <v>17</v>
      </c>
      <c r="BL12" s="94"/>
      <c r="BM12" s="340" t="str">
        <f>'振込先等 　(例)'!AS13</f>
        <v>0000</v>
      </c>
      <c r="BN12" s="340"/>
      <c r="BO12" s="340"/>
      <c r="BP12" s="341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339"/>
      <c r="BB13" s="340"/>
      <c r="BC13" s="340"/>
      <c r="BD13" s="340"/>
      <c r="BE13" s="94"/>
      <c r="BF13" s="94"/>
      <c r="BG13" s="340"/>
      <c r="BH13" s="340"/>
      <c r="BI13" s="340"/>
      <c r="BJ13" s="340"/>
      <c r="BK13" s="94"/>
      <c r="BL13" s="94"/>
      <c r="BM13" s="340"/>
      <c r="BN13" s="340"/>
      <c r="BO13" s="340"/>
      <c r="BP13" s="341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339" t="str">
        <f>'振込先等 　(例)'!BB13</f>
        <v>0000</v>
      </c>
      <c r="BB14" s="340"/>
      <c r="BC14" s="340"/>
      <c r="BD14" s="340"/>
      <c r="BE14" s="94" t="s">
        <v>17</v>
      </c>
      <c r="BF14" s="94"/>
      <c r="BG14" s="340" t="str">
        <f>'振込先等 　(例)'!BH13</f>
        <v>00</v>
      </c>
      <c r="BH14" s="340"/>
      <c r="BI14" s="340"/>
      <c r="BJ14" s="340"/>
      <c r="BK14" s="94" t="s">
        <v>17</v>
      </c>
      <c r="BL14" s="94"/>
      <c r="BM14" s="340" t="str">
        <f>'振込先等 　(例)'!BN13</f>
        <v>0000</v>
      </c>
      <c r="BN14" s="340"/>
      <c r="BO14" s="340"/>
      <c r="BP14" s="341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342"/>
      <c r="BB15" s="343"/>
      <c r="BC15" s="343"/>
      <c r="BD15" s="343"/>
      <c r="BE15" s="102"/>
      <c r="BF15" s="102"/>
      <c r="BG15" s="343"/>
      <c r="BH15" s="343"/>
      <c r="BI15" s="343"/>
      <c r="BJ15" s="343"/>
      <c r="BK15" s="102"/>
      <c r="BL15" s="102"/>
      <c r="BM15" s="343"/>
      <c r="BN15" s="343"/>
      <c r="BO15" s="343"/>
      <c r="BP15" s="344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>
        <v>45774</v>
      </c>
      <c r="B21" s="150"/>
      <c r="C21" s="150"/>
      <c r="D21" s="150"/>
      <c r="E21" s="150"/>
      <c r="F21" s="153" t="s">
        <v>80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 t="s">
        <v>30</v>
      </c>
      <c r="S21" s="153"/>
      <c r="T21" s="153"/>
      <c r="U21" s="153"/>
      <c r="V21" s="153"/>
      <c r="W21" s="153">
        <v>1</v>
      </c>
      <c r="X21" s="153"/>
      <c r="Y21" s="153"/>
      <c r="Z21" s="153"/>
      <c r="AA21" s="153"/>
      <c r="AB21" s="154">
        <v>1000</v>
      </c>
      <c r="AC21" s="154"/>
      <c r="AD21" s="154"/>
      <c r="AE21" s="154"/>
      <c r="AF21" s="154"/>
      <c r="AG21" s="155">
        <v>0.1</v>
      </c>
      <c r="AH21" s="155"/>
      <c r="AI21" s="155"/>
      <c r="AJ21" s="155"/>
      <c r="AK21" s="155"/>
      <c r="AL21" s="155"/>
      <c r="AM21" s="156">
        <f>IF(W21*AB21="","",W21*AB21)</f>
        <v>1000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>100</v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>
        <f>IF(OR(W21="",AB21=""),"", W21*AB21 + AW21)</f>
        <v>1100</v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>
        <v>45775</v>
      </c>
      <c r="B23" s="150"/>
      <c r="C23" s="150"/>
      <c r="D23" s="150"/>
      <c r="E23" s="150"/>
      <c r="F23" s="153" t="s">
        <v>78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 t="s">
        <v>53</v>
      </c>
      <c r="S23" s="153"/>
      <c r="T23" s="153"/>
      <c r="U23" s="153"/>
      <c r="V23" s="153"/>
      <c r="W23" s="153">
        <v>2</v>
      </c>
      <c r="X23" s="153"/>
      <c r="Y23" s="153"/>
      <c r="Z23" s="153"/>
      <c r="AA23" s="153"/>
      <c r="AB23" s="154">
        <v>1500</v>
      </c>
      <c r="AC23" s="154"/>
      <c r="AD23" s="154"/>
      <c r="AE23" s="154"/>
      <c r="AF23" s="154"/>
      <c r="AG23" s="155">
        <v>0.1</v>
      </c>
      <c r="AH23" s="155"/>
      <c r="AI23" s="155"/>
      <c r="AJ23" s="155"/>
      <c r="AK23" s="155"/>
      <c r="AL23" s="155"/>
      <c r="AM23" s="156">
        <f t="shared" ref="AM23" si="0">IF(W23*AB23="","",W23*AB23)</f>
        <v>3000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>300</v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>
        <f t="shared" ref="BG23" si="2">IF(OR(W23="",AB23=""),"", W23*AB23 + AW23)</f>
        <v>3300</v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>
        <v>45776</v>
      </c>
      <c r="B25" s="150"/>
      <c r="C25" s="150"/>
      <c r="D25" s="150"/>
      <c r="E25" s="150"/>
      <c r="F25" s="153" t="s">
        <v>77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 t="s">
        <v>54</v>
      </c>
      <c r="S25" s="153"/>
      <c r="T25" s="153"/>
      <c r="U25" s="153"/>
      <c r="V25" s="153"/>
      <c r="W25" s="153">
        <v>3</v>
      </c>
      <c r="X25" s="153"/>
      <c r="Y25" s="153"/>
      <c r="Z25" s="153"/>
      <c r="AA25" s="153"/>
      <c r="AB25" s="154">
        <v>3000</v>
      </c>
      <c r="AC25" s="154"/>
      <c r="AD25" s="154"/>
      <c r="AE25" s="154"/>
      <c r="AF25" s="154"/>
      <c r="AG25" s="155">
        <v>0.1</v>
      </c>
      <c r="AH25" s="155"/>
      <c r="AI25" s="155"/>
      <c r="AJ25" s="155"/>
      <c r="AK25" s="155"/>
      <c r="AL25" s="155"/>
      <c r="AM25" s="156">
        <f t="shared" ref="AM25" si="3">IF(W25*AB25="","",W25*AB25)</f>
        <v>9000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>
        <f t="shared" ref="AW25" si="4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>900</v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>
        <f t="shared" ref="BG25" si="5">IF(OR(W25="",AB25=""),"", W25*AB25 + AW25)</f>
        <v>9900</v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/>
      <c r="B27" s="150"/>
      <c r="C27" s="150"/>
      <c r="D27" s="150"/>
      <c r="E27" s="150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4"/>
      <c r="AC27" s="154"/>
      <c r="AD27" s="154"/>
      <c r="AE27" s="154"/>
      <c r="AF27" s="154"/>
      <c r="AG27" s="155"/>
      <c r="AH27" s="155"/>
      <c r="AI27" s="155"/>
      <c r="AJ27" s="155"/>
      <c r="AK27" s="155"/>
      <c r="AL27" s="155"/>
      <c r="AM27" s="156">
        <f t="shared" ref="AM27" si="6">IF(W27*AB27="","",W27*AB27)</f>
        <v>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 t="str">
        <f t="shared" ref="AW27" si="7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/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 t="str">
        <f t="shared" ref="BG27" si="8">IF(OR(W27="",AB27=""),"", W27*AB27 + AW27)</f>
        <v/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/>
      <c r="B29" s="150"/>
      <c r="C29" s="150"/>
      <c r="D29" s="150"/>
      <c r="E29" s="150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  <c r="AC29" s="154"/>
      <c r="AD29" s="154"/>
      <c r="AE29" s="154"/>
      <c r="AF29" s="154"/>
      <c r="AG29" s="155"/>
      <c r="AH29" s="155"/>
      <c r="AI29" s="155"/>
      <c r="AJ29" s="155"/>
      <c r="AK29" s="155"/>
      <c r="AL29" s="155"/>
      <c r="AM29" s="156">
        <f t="shared" ref="AM29" si="9">IF(W29*AB29="","",W29*AB29)</f>
        <v>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 t="str">
        <f t="shared" ref="AW29" si="10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/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 t="str">
        <f t="shared" ref="BG29" si="11">IF(OR(W29="",AB29=""),"", W29*AB29 + AW29)</f>
        <v/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/>
      <c r="B31" s="150"/>
      <c r="C31" s="150"/>
      <c r="D31" s="150"/>
      <c r="E31" s="150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  <c r="AC31" s="154"/>
      <c r="AD31" s="154"/>
      <c r="AE31" s="154"/>
      <c r="AF31" s="154"/>
      <c r="AG31" s="155"/>
      <c r="AH31" s="155"/>
      <c r="AI31" s="155"/>
      <c r="AJ31" s="155"/>
      <c r="AK31" s="155"/>
      <c r="AL31" s="155"/>
      <c r="AM31" s="156">
        <f t="shared" ref="AM31" si="12">IF(W31*AB31="","",W31*AB31)</f>
        <v>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 t="str">
        <f t="shared" ref="AW31" si="13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/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 t="str">
        <f t="shared" ref="BG31" si="14">IF(OR(W31="",AB31=""),"", W31*AB31 + AW31)</f>
        <v/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/>
      <c r="B33" s="150"/>
      <c r="C33" s="150"/>
      <c r="D33" s="150"/>
      <c r="E33" s="150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4"/>
      <c r="AC33" s="154"/>
      <c r="AD33" s="154"/>
      <c r="AE33" s="154"/>
      <c r="AF33" s="154"/>
      <c r="AG33" s="155"/>
      <c r="AH33" s="155"/>
      <c r="AI33" s="155"/>
      <c r="AJ33" s="155"/>
      <c r="AK33" s="155"/>
      <c r="AL33" s="155"/>
      <c r="AM33" s="156">
        <f t="shared" ref="AM33" si="15">IF(W33*AB33="","",W33*AB33)</f>
        <v>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 t="str">
        <f t="shared" ref="AW33" si="16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/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 t="str">
        <f t="shared" ref="BG33" si="17">IF(OR(W33="",AB33=""),"", W33*AB33 + AW33)</f>
        <v/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/>
      <c r="B35" s="150"/>
      <c r="C35" s="150"/>
      <c r="D35" s="150"/>
      <c r="E35" s="150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4"/>
      <c r="AC35" s="154"/>
      <c r="AD35" s="154"/>
      <c r="AE35" s="154"/>
      <c r="AF35" s="154"/>
      <c r="AG35" s="155"/>
      <c r="AH35" s="155"/>
      <c r="AI35" s="155"/>
      <c r="AJ35" s="155"/>
      <c r="AK35" s="155"/>
      <c r="AL35" s="155"/>
      <c r="AM35" s="156">
        <f t="shared" ref="AM35" si="18">IF(W35*AB35="","",W35*AB35)</f>
        <v>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 t="str">
        <f t="shared" ref="AW35" si="19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/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 t="str">
        <f t="shared" ref="BG35" si="20">IF(OR(W35="",AB35=""),"", W35*AB35 + AW35)</f>
        <v/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13000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1300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14300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>10% 対象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>10%</v>
      </c>
      <c r="AH41" s="176"/>
      <c r="AI41" s="176"/>
      <c r="AJ41" s="176"/>
      <c r="AK41" s="176"/>
      <c r="AL41" s="176"/>
      <c r="AM41" s="156">
        <f>SUMIFS(AM21:AM36, AG21:AG36, AG41)</f>
        <v>13000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1300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14300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/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/>
      </c>
      <c r="AH43" s="176"/>
      <c r="AI43" s="176"/>
      <c r="AJ43" s="176"/>
      <c r="AK43" s="176"/>
      <c r="AL43" s="176"/>
      <c r="AM43" s="156">
        <f>SUMIFS(AM21:AM36, AG21:AG36, AG43)</f>
        <v>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0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0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13000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1300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14300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0.1</v>
      </c>
      <c r="BS66" s="29" t="s">
        <v>44</v>
      </c>
      <c r="BT66" s="30">
        <f>IF(COUNTIF(AG21:AG36,BS66)=0,"",COUNTIF(AG21:AG36,BS66))</f>
        <v>3</v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0.1</v>
      </c>
      <c r="BS67" s="31" t="s">
        <v>91</v>
      </c>
      <c r="BT67" s="30" t="str">
        <f>IF(COUNTIF(AG21:AG36,BS68)=0,"",COUNTIF(AG21:AG36,BS68))</f>
        <v/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0.1</v>
      </c>
      <c r="BS68" s="31" t="s">
        <v>91</v>
      </c>
      <c r="BT68" s="30" t="str">
        <f>IF(COUNTIF(AG21:AH36,BS67)=0,"",COUNTIF(AG21:AH36,BS67))</f>
        <v/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1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49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7lbvTqBYPyMshTNFJQJxGPZoZv3+A9H5yMzisCl3hQdWlh6EkqChuzbGB6xcQSnb5FHQwgX6s6hxCUkPfjaOfw==" saltValue="TYTDn5T5sKkayQ0fvgX0Yw==" spinCount="100000" sheet="1" selectLockedCells="1"/>
  <mergeCells count="161">
    <mergeCell ref="AW47:BF48"/>
    <mergeCell ref="BG47:BP48"/>
    <mergeCell ref="BG53:BP54"/>
    <mergeCell ref="BS65:BU65"/>
    <mergeCell ref="A43:AF44"/>
    <mergeCell ref="AG43:AL44"/>
    <mergeCell ref="AM43:AV44"/>
    <mergeCell ref="AW43:BF44"/>
    <mergeCell ref="BG43:BP44"/>
    <mergeCell ref="A45:AL48"/>
    <mergeCell ref="AM45:AV46"/>
    <mergeCell ref="AW45:BF46"/>
    <mergeCell ref="BG45:BP46"/>
    <mergeCell ref="AM47:AV48"/>
    <mergeCell ref="A39:AF40"/>
    <mergeCell ref="AG39:AL40"/>
    <mergeCell ref="AM39:AV40"/>
    <mergeCell ref="AW39:BF40"/>
    <mergeCell ref="BG39:BP40"/>
    <mergeCell ref="A41:AF42"/>
    <mergeCell ref="AG41:AL42"/>
    <mergeCell ref="AM41:AV42"/>
    <mergeCell ref="AW41:BF42"/>
    <mergeCell ref="BG41:BP42"/>
    <mergeCell ref="AM35:AV36"/>
    <mergeCell ref="AW35:BF36"/>
    <mergeCell ref="BG35:BP36"/>
    <mergeCell ref="A37:AL38"/>
    <mergeCell ref="AM37:AV38"/>
    <mergeCell ref="AW37:BF38"/>
    <mergeCell ref="BG37:BP38"/>
    <mergeCell ref="A35:E36"/>
    <mergeCell ref="F35:Q36"/>
    <mergeCell ref="R35:V36"/>
    <mergeCell ref="W35:AA36"/>
    <mergeCell ref="AB35:AF36"/>
    <mergeCell ref="AG35:AL36"/>
    <mergeCell ref="A33:E34"/>
    <mergeCell ref="F33:Q34"/>
    <mergeCell ref="R33:V34"/>
    <mergeCell ref="W33:AA34"/>
    <mergeCell ref="AB33:AF34"/>
    <mergeCell ref="AG33:AL34"/>
    <mergeCell ref="AM33:AV34"/>
    <mergeCell ref="AW33:BF34"/>
    <mergeCell ref="BG33:BP34"/>
    <mergeCell ref="A31:E32"/>
    <mergeCell ref="F31:Q32"/>
    <mergeCell ref="R31:V32"/>
    <mergeCell ref="W31:AA32"/>
    <mergeCell ref="AB31:AF32"/>
    <mergeCell ref="AG31:AL32"/>
    <mergeCell ref="AM31:AV32"/>
    <mergeCell ref="AW31:BF32"/>
    <mergeCell ref="BG31:BP32"/>
    <mergeCell ref="AM27:AV28"/>
    <mergeCell ref="AW27:BF28"/>
    <mergeCell ref="BG27:BP28"/>
    <mergeCell ref="A29:E30"/>
    <mergeCell ref="F29:Q30"/>
    <mergeCell ref="R29:V30"/>
    <mergeCell ref="W29:AA30"/>
    <mergeCell ref="AB29:AF30"/>
    <mergeCell ref="AG29:AL30"/>
    <mergeCell ref="AM29:AV30"/>
    <mergeCell ref="A27:E28"/>
    <mergeCell ref="F27:Q28"/>
    <mergeCell ref="R27:V28"/>
    <mergeCell ref="W27:AA28"/>
    <mergeCell ref="AB27:AF28"/>
    <mergeCell ref="AG27:AL28"/>
    <mergeCell ref="AW29:BF30"/>
    <mergeCell ref="BG29:BP30"/>
    <mergeCell ref="A25:E26"/>
    <mergeCell ref="F25:Q26"/>
    <mergeCell ref="R25:V26"/>
    <mergeCell ref="W25:AA26"/>
    <mergeCell ref="AB25:AF26"/>
    <mergeCell ref="AG25:AL26"/>
    <mergeCell ref="AM25:AV26"/>
    <mergeCell ref="AW25:BF26"/>
    <mergeCell ref="BG25:BP26"/>
    <mergeCell ref="A23:E24"/>
    <mergeCell ref="F23:Q24"/>
    <mergeCell ref="R23:V24"/>
    <mergeCell ref="W23:AA24"/>
    <mergeCell ref="AB23:AF24"/>
    <mergeCell ref="AG23:AL24"/>
    <mergeCell ref="AM23:AV24"/>
    <mergeCell ref="AW23:BF24"/>
    <mergeCell ref="BG23:BP24"/>
    <mergeCell ref="BG19:BP20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T12:T14"/>
    <mergeCell ref="U12:U14"/>
    <mergeCell ref="V12:V14"/>
    <mergeCell ref="X12:AE14"/>
    <mergeCell ref="AF12:AI14"/>
    <mergeCell ref="N12:N14"/>
    <mergeCell ref="O12:O14"/>
    <mergeCell ref="P12:P14"/>
    <mergeCell ref="Q12:Q14"/>
    <mergeCell ref="R12:R14"/>
    <mergeCell ref="S12:S14"/>
    <mergeCell ref="A12:F14"/>
    <mergeCell ref="G12:I14"/>
    <mergeCell ref="J12:J14"/>
    <mergeCell ref="AM19:AV20"/>
    <mergeCell ref="AW19:BF20"/>
    <mergeCell ref="K12:K14"/>
    <mergeCell ref="L12:L14"/>
    <mergeCell ref="M12:M14"/>
    <mergeCell ref="A6:S7"/>
    <mergeCell ref="Z6:AQ7"/>
    <mergeCell ref="AV6:AZ7"/>
    <mergeCell ref="BA6:BP7"/>
    <mergeCell ref="A8:S10"/>
    <mergeCell ref="Z8:AQ10"/>
    <mergeCell ref="AV8:AZ11"/>
    <mergeCell ref="BA8:BP11"/>
    <mergeCell ref="BA12:BD13"/>
    <mergeCell ref="BE12:BF13"/>
    <mergeCell ref="BG12:BJ13"/>
    <mergeCell ref="BK12:BL13"/>
    <mergeCell ref="BM12:BP13"/>
    <mergeCell ref="AV14:AZ15"/>
    <mergeCell ref="BA14:BD15"/>
    <mergeCell ref="BE14:BF15"/>
    <mergeCell ref="BG14:BJ15"/>
    <mergeCell ref="BK14:BL15"/>
    <mergeCell ref="AV12:AZ13"/>
    <mergeCell ref="BM14:BP15"/>
    <mergeCell ref="Y15:AN15"/>
    <mergeCell ref="BJ1:BK2"/>
    <mergeCell ref="BL1:BN2"/>
    <mergeCell ref="BO1:BP2"/>
    <mergeCell ref="A4:S5"/>
    <mergeCell ref="AV4:AZ5"/>
    <mergeCell ref="BA4:BG5"/>
    <mergeCell ref="A1:S3"/>
    <mergeCell ref="AB1:AO4"/>
    <mergeCell ref="AV1:BA2"/>
    <mergeCell ref="BB1:BD2"/>
    <mergeCell ref="BE1:BF2"/>
    <mergeCell ref="BG1:BI2"/>
  </mergeCells>
  <phoneticPr fontId="3"/>
  <dataValidations count="2">
    <dataValidation type="list" allowBlank="1" showInputMessage="1" showErrorMessage="1" sqref="AG21:AL36" xr:uid="{2940E721-ED7E-4993-AAB4-EF7CA9388D91}">
      <formula1>"　,10%,8%,不/非課税"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BR77" xr:uid="{0ADD7B7D-F1D2-4FF4-B4A6-73DE5E522D37}">
      <formula1>"切捨て,切上げ,四捨五入"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03F7-CBBE-41F9-AF9C-D94B990A531A}">
  <sheetPr>
    <tabColor rgb="FFFF0000"/>
  </sheetPr>
  <dimension ref="A1:DO100"/>
  <sheetViews>
    <sheetView view="pageBreakPreview" zoomScaleNormal="100" zoomScaleSheetLayoutView="100" workbookViewId="0">
      <selection sqref="A1:S3"/>
    </sheetView>
  </sheetViews>
  <sheetFormatPr defaultRowHeight="13.5"/>
  <cols>
    <col min="1" max="1" width="2.25" customWidth="1"/>
    <col min="2" max="22" width="2.125" customWidth="1"/>
    <col min="23" max="23" width="2.25" customWidth="1"/>
    <col min="24" max="25" width="2.125" customWidth="1"/>
    <col min="26" max="26" width="2.25" customWidth="1"/>
    <col min="27" max="30" width="2.125" customWidth="1"/>
    <col min="31" max="31" width="2.25" customWidth="1"/>
    <col min="32" max="35" width="2.125" customWidth="1"/>
    <col min="36" max="36" width="2.25" customWidth="1"/>
    <col min="37" max="41" width="2.125" customWidth="1"/>
    <col min="42" max="43" width="2.25" customWidth="1"/>
    <col min="44" max="68" width="2.125" customWidth="1"/>
    <col min="69" max="69" width="5.25" customWidth="1"/>
    <col min="70" max="70" width="10" style="2" customWidth="1"/>
    <col min="71" max="71" width="10" style="37" customWidth="1"/>
    <col min="72" max="73" width="10" style="38" customWidth="1"/>
    <col min="74" max="74" width="1.25" style="2" customWidth="1"/>
    <col min="75" max="122" width="1.25" customWidth="1"/>
    <col min="123" max="135" width="0.875" customWidth="1"/>
  </cols>
  <sheetData>
    <row r="1" spans="1:68" s="5" customFormat="1" ht="9.7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AB1" s="61" t="s">
        <v>1</v>
      </c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3"/>
      <c r="AS1" s="7"/>
      <c r="AT1" s="7"/>
      <c r="AU1" s="7"/>
      <c r="AV1" s="70" t="s">
        <v>2</v>
      </c>
      <c r="AW1" s="71"/>
      <c r="AX1" s="71"/>
      <c r="AY1" s="71"/>
      <c r="AZ1" s="71"/>
      <c r="BA1" s="71"/>
      <c r="BB1" s="325">
        <f ca="1">'振込先等 　(例)'!BB1:BD2</f>
        <v>2025</v>
      </c>
      <c r="BC1" s="325"/>
      <c r="BD1" s="325"/>
      <c r="BE1" s="45" t="s">
        <v>3</v>
      </c>
      <c r="BF1" s="45"/>
      <c r="BG1" s="325">
        <f ca="1">'振込先等 　(例)'!BG1:BI2</f>
        <v>5</v>
      </c>
      <c r="BH1" s="325"/>
      <c r="BI1" s="325"/>
      <c r="BJ1" s="45" t="s">
        <v>5</v>
      </c>
      <c r="BK1" s="45"/>
      <c r="BL1" s="325">
        <f ca="1">'振込先等 　(例)'!BL1:BN2</f>
        <v>8</v>
      </c>
      <c r="BM1" s="325"/>
      <c r="BN1" s="325"/>
      <c r="BO1" s="45" t="s">
        <v>7</v>
      </c>
      <c r="BP1" s="49"/>
    </row>
    <row r="2" spans="1:68" s="5" customFormat="1" ht="9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AB2" s="64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6"/>
      <c r="AS2" s="7"/>
      <c r="AT2" s="7"/>
      <c r="AU2" s="7"/>
      <c r="AV2" s="72"/>
      <c r="AW2" s="73"/>
      <c r="AX2" s="73"/>
      <c r="AY2" s="73"/>
      <c r="AZ2" s="73"/>
      <c r="BA2" s="73"/>
      <c r="BB2" s="326"/>
      <c r="BC2" s="326"/>
      <c r="BD2" s="326"/>
      <c r="BE2" s="46"/>
      <c r="BF2" s="46"/>
      <c r="BG2" s="326"/>
      <c r="BH2" s="326"/>
      <c r="BI2" s="326"/>
      <c r="BJ2" s="46"/>
      <c r="BK2" s="46"/>
      <c r="BL2" s="326"/>
      <c r="BM2" s="326"/>
      <c r="BN2" s="326"/>
      <c r="BO2" s="46"/>
      <c r="BP2" s="50"/>
    </row>
    <row r="3" spans="1:68" s="5" customFormat="1" ht="3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AB3" s="64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6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68" s="5" customFormat="1" ht="11.25" customHeight="1" thickBo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AB4" s="67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V4" s="52" t="s">
        <v>8</v>
      </c>
      <c r="AW4" s="53"/>
      <c r="AX4" s="53"/>
      <c r="AY4" s="53"/>
      <c r="AZ4" s="54"/>
      <c r="BA4" s="327" t="str">
        <f>'振込先等 　(例)'!AK5</f>
        <v>〇〇〇 - 〇〇〇〇</v>
      </c>
      <c r="BB4" s="327"/>
      <c r="BC4" s="327"/>
      <c r="BD4" s="327"/>
      <c r="BE4" s="327"/>
      <c r="BF4" s="327"/>
      <c r="BG4" s="327"/>
      <c r="BH4" s="22"/>
      <c r="BI4" s="22"/>
      <c r="BJ4" s="22"/>
      <c r="BK4" s="22"/>
      <c r="BL4" s="22"/>
      <c r="BM4" s="22"/>
      <c r="BN4" s="22"/>
      <c r="BO4" s="22"/>
      <c r="BP4" s="23"/>
    </row>
    <row r="5" spans="1:68" s="5" customFormat="1" ht="9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AV5" s="55"/>
      <c r="AW5" s="56"/>
      <c r="AX5" s="56"/>
      <c r="AY5" s="56"/>
      <c r="AZ5" s="57"/>
      <c r="BA5" s="328"/>
      <c r="BB5" s="328"/>
      <c r="BC5" s="328"/>
      <c r="BD5" s="328"/>
      <c r="BE5" s="328"/>
      <c r="BF5" s="328"/>
      <c r="BG5" s="328"/>
      <c r="BH5" s="24"/>
      <c r="BI5" s="24"/>
      <c r="BJ5" s="24"/>
      <c r="BK5" s="24"/>
      <c r="BL5" s="24"/>
      <c r="BM5" s="24"/>
      <c r="BN5" s="24"/>
      <c r="BO5" s="24"/>
      <c r="BP5" s="25"/>
    </row>
    <row r="6" spans="1:68" s="5" customFormat="1" ht="11.25" customHeight="1">
      <c r="A6" s="77" t="s">
        <v>11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Z6" s="77" t="s">
        <v>52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V6" s="55" t="s">
        <v>10</v>
      </c>
      <c r="AW6" s="56"/>
      <c r="AX6" s="56"/>
      <c r="AY6" s="56"/>
      <c r="AZ6" s="57"/>
      <c r="BA6" s="329" t="str">
        <f>'振込先等 　(例)'!AY5</f>
        <v>宮城県大崎市〇〇〇〇〇 〇〇-〇</v>
      </c>
      <c r="BB6" s="329"/>
      <c r="BC6" s="329"/>
      <c r="BD6" s="329"/>
      <c r="BE6" s="329"/>
      <c r="BF6" s="329"/>
      <c r="BG6" s="329"/>
      <c r="BH6" s="330"/>
      <c r="BI6" s="330"/>
      <c r="BJ6" s="330"/>
      <c r="BK6" s="330"/>
      <c r="BL6" s="330"/>
      <c r="BM6" s="330"/>
      <c r="BN6" s="330"/>
      <c r="BO6" s="330"/>
      <c r="BP6" s="331"/>
    </row>
    <row r="7" spans="1:68" s="5" customFormat="1" ht="9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8"/>
      <c r="U7" s="8"/>
      <c r="V7" s="8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V7" s="55"/>
      <c r="AW7" s="56"/>
      <c r="AX7" s="56"/>
      <c r="AY7" s="56"/>
      <c r="AZ7" s="57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32"/>
    </row>
    <row r="8" spans="1:68" s="5" customFormat="1" ht="11.25" customHeight="1">
      <c r="A8" s="82">
        <f>BG47</f>
        <v>67418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"/>
      <c r="U8" s="8"/>
      <c r="V8" s="8"/>
      <c r="Z8" s="84" t="s">
        <v>13</v>
      </c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V8" s="55" t="s">
        <v>12</v>
      </c>
      <c r="AW8" s="56"/>
      <c r="AX8" s="56"/>
      <c r="AY8" s="56"/>
      <c r="AZ8" s="57"/>
      <c r="BA8" s="333" t="str">
        <f>'振込先等 　(例)'!AG9</f>
        <v>株式会社　〇〇〇</v>
      </c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4"/>
    </row>
    <row r="9" spans="1:68" s="5" customFormat="1" ht="9.75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"/>
      <c r="U9" s="8"/>
      <c r="V9" s="8"/>
      <c r="Y9" s="26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V9" s="55"/>
      <c r="AW9" s="56"/>
      <c r="AX9" s="56"/>
      <c r="AY9" s="56"/>
      <c r="AZ9" s="57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6"/>
    </row>
    <row r="10" spans="1:68" s="26" customFormat="1" ht="9.75" customHeight="1" thickBo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"/>
      <c r="U10" s="8"/>
      <c r="V10" s="8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V10" s="55"/>
      <c r="AW10" s="56"/>
      <c r="AX10" s="56"/>
      <c r="AY10" s="56"/>
      <c r="AZ10" s="57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6"/>
    </row>
    <row r="11" spans="1:68" s="26" customFormat="1" ht="3" customHeight="1">
      <c r="T11" s="8"/>
      <c r="U11" s="8"/>
      <c r="V11" s="8"/>
      <c r="AV11" s="55"/>
      <c r="AW11" s="56"/>
      <c r="AX11" s="56"/>
      <c r="AY11" s="56"/>
      <c r="AZ11" s="57"/>
      <c r="BA11" s="337"/>
      <c r="BB11" s="337"/>
      <c r="BC11" s="337"/>
      <c r="BD11" s="337"/>
      <c r="BE11" s="337"/>
      <c r="BF11" s="337"/>
      <c r="BG11" s="337"/>
      <c r="BH11" s="337"/>
      <c r="BI11" s="337"/>
      <c r="BJ11" s="337"/>
      <c r="BK11" s="337"/>
      <c r="BL11" s="337"/>
      <c r="BM11" s="337"/>
      <c r="BN11" s="337"/>
      <c r="BO11" s="337"/>
      <c r="BP11" s="338"/>
    </row>
    <row r="12" spans="1:68" s="26" customFormat="1" ht="11.25" customHeight="1">
      <c r="A12" s="139" t="s">
        <v>14</v>
      </c>
      <c r="B12" s="139"/>
      <c r="C12" s="139"/>
      <c r="D12" s="139"/>
      <c r="E12" s="139"/>
      <c r="F12" s="139"/>
      <c r="G12" s="140" t="s">
        <v>15</v>
      </c>
      <c r="H12" s="141"/>
      <c r="I12" s="142"/>
      <c r="J12" s="74">
        <f>'振込先等 　(例)'!AQ29</f>
        <v>0</v>
      </c>
      <c r="K12" s="74">
        <f>'振込先等 　(例)'!AS29</f>
        <v>1</v>
      </c>
      <c r="L12" s="74">
        <f>'振込先等 　(例)'!AU29</f>
        <v>2</v>
      </c>
      <c r="M12" s="74">
        <f>'振込先等 　(例)'!AW29</f>
        <v>3</v>
      </c>
      <c r="N12" s="74">
        <f>'振込先等 　(例)'!AY29</f>
        <v>4</v>
      </c>
      <c r="O12" s="74">
        <f>'振込先等 　(例)'!BA29</f>
        <v>5</v>
      </c>
      <c r="P12" s="74">
        <f>'振込先等 　(例)'!BC29</f>
        <v>6</v>
      </c>
      <c r="Q12" s="74">
        <f>'振込先等 　(例)'!BE29</f>
        <v>7</v>
      </c>
      <c r="R12" s="74">
        <f>'振込先等 　(例)'!BG29</f>
        <v>8</v>
      </c>
      <c r="S12" s="74">
        <f>'振込先等 　(例)'!BI29</f>
        <v>9</v>
      </c>
      <c r="T12" s="74">
        <f>'振込先等 　(例)'!BK29</f>
        <v>0</v>
      </c>
      <c r="U12" s="74">
        <f>'振込先等 　(例)'!BM29</f>
        <v>1</v>
      </c>
      <c r="V12" s="135">
        <f>'振込先等 　(例)'!BO29</f>
        <v>2</v>
      </c>
      <c r="X12" s="51" t="s">
        <v>16</v>
      </c>
      <c r="Y12" s="51"/>
      <c r="Z12" s="51"/>
      <c r="AA12" s="51"/>
      <c r="AB12" s="51"/>
      <c r="AC12" s="51"/>
      <c r="AD12" s="51"/>
      <c r="AE12" s="51"/>
      <c r="AF12" s="138"/>
      <c r="AG12" s="138"/>
      <c r="AH12" s="138"/>
      <c r="AI12" s="138"/>
      <c r="AV12" s="96" t="s">
        <v>84</v>
      </c>
      <c r="AW12" s="97"/>
      <c r="AX12" s="97"/>
      <c r="AY12" s="97"/>
      <c r="AZ12" s="97"/>
      <c r="BA12" s="339" t="str">
        <f>'振込先等 　(例)'!AG13</f>
        <v>0000</v>
      </c>
      <c r="BB12" s="340"/>
      <c r="BC12" s="340"/>
      <c r="BD12" s="340"/>
      <c r="BE12" s="94" t="s">
        <v>17</v>
      </c>
      <c r="BF12" s="94"/>
      <c r="BG12" s="340" t="str">
        <f>'振込先等 　(例)'!AM13</f>
        <v>00</v>
      </c>
      <c r="BH12" s="340"/>
      <c r="BI12" s="340"/>
      <c r="BJ12" s="340"/>
      <c r="BK12" s="94" t="s">
        <v>17</v>
      </c>
      <c r="BL12" s="94"/>
      <c r="BM12" s="340" t="str">
        <f>'振込先等 　(例)'!AS13</f>
        <v>0000</v>
      </c>
      <c r="BN12" s="340"/>
      <c r="BO12" s="340"/>
      <c r="BP12" s="341"/>
    </row>
    <row r="13" spans="1:68" s="26" customFormat="1" ht="11.25" customHeight="1">
      <c r="A13" s="139"/>
      <c r="B13" s="139"/>
      <c r="C13" s="139"/>
      <c r="D13" s="139"/>
      <c r="E13" s="139"/>
      <c r="F13" s="139"/>
      <c r="G13" s="143"/>
      <c r="H13" s="144"/>
      <c r="I13" s="14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136"/>
      <c r="X13" s="51"/>
      <c r="Y13" s="51"/>
      <c r="Z13" s="51"/>
      <c r="AA13" s="51"/>
      <c r="AB13" s="51"/>
      <c r="AC13" s="51"/>
      <c r="AD13" s="51"/>
      <c r="AE13" s="51"/>
      <c r="AF13" s="138"/>
      <c r="AG13" s="138"/>
      <c r="AH13" s="138"/>
      <c r="AI13" s="138"/>
      <c r="AQ13" s="7"/>
      <c r="AR13" s="7"/>
      <c r="AS13" s="7"/>
      <c r="AV13" s="103"/>
      <c r="AW13" s="104"/>
      <c r="AX13" s="104"/>
      <c r="AY13" s="104"/>
      <c r="AZ13" s="104"/>
      <c r="BA13" s="339"/>
      <c r="BB13" s="340"/>
      <c r="BC13" s="340"/>
      <c r="BD13" s="340"/>
      <c r="BE13" s="94"/>
      <c r="BF13" s="94"/>
      <c r="BG13" s="340"/>
      <c r="BH13" s="340"/>
      <c r="BI13" s="340"/>
      <c r="BJ13" s="340"/>
      <c r="BK13" s="94"/>
      <c r="BL13" s="94"/>
      <c r="BM13" s="340"/>
      <c r="BN13" s="340"/>
      <c r="BO13" s="340"/>
      <c r="BP13" s="341"/>
    </row>
    <row r="14" spans="1:68" s="26" customFormat="1" ht="11.25" customHeight="1">
      <c r="A14" s="139"/>
      <c r="B14" s="139"/>
      <c r="C14" s="139"/>
      <c r="D14" s="139"/>
      <c r="E14" s="139"/>
      <c r="F14" s="139"/>
      <c r="G14" s="146"/>
      <c r="H14" s="147"/>
      <c r="I14" s="148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137"/>
      <c r="X14" s="51"/>
      <c r="Y14" s="51"/>
      <c r="Z14" s="51"/>
      <c r="AA14" s="51"/>
      <c r="AB14" s="51"/>
      <c r="AC14" s="51"/>
      <c r="AD14" s="51"/>
      <c r="AE14" s="51"/>
      <c r="AF14" s="138"/>
      <c r="AG14" s="138"/>
      <c r="AH14" s="138"/>
      <c r="AI14" s="138"/>
      <c r="AJ14" s="27"/>
      <c r="AK14" s="27"/>
      <c r="AL14" s="27"/>
      <c r="AM14" s="27"/>
      <c r="AN14" s="7"/>
      <c r="AP14" s="7"/>
      <c r="AQ14" s="7"/>
      <c r="AR14" s="7"/>
      <c r="AS14" s="7"/>
      <c r="AV14" s="96" t="s">
        <v>90</v>
      </c>
      <c r="AW14" s="97"/>
      <c r="AX14" s="97"/>
      <c r="AY14" s="97"/>
      <c r="AZ14" s="97"/>
      <c r="BA14" s="339" t="str">
        <f>'振込先等 　(例)'!BB13</f>
        <v>0000</v>
      </c>
      <c r="BB14" s="340"/>
      <c r="BC14" s="340"/>
      <c r="BD14" s="340"/>
      <c r="BE14" s="94" t="s">
        <v>17</v>
      </c>
      <c r="BF14" s="94"/>
      <c r="BG14" s="340" t="str">
        <f>'振込先等 　(例)'!BH13</f>
        <v>00</v>
      </c>
      <c r="BH14" s="340"/>
      <c r="BI14" s="340"/>
      <c r="BJ14" s="340"/>
      <c r="BK14" s="94" t="s">
        <v>17</v>
      </c>
      <c r="BL14" s="94"/>
      <c r="BM14" s="340" t="str">
        <f>'振込先等 　(例)'!BN13</f>
        <v>0000</v>
      </c>
      <c r="BN14" s="340"/>
      <c r="BO14" s="340"/>
      <c r="BP14" s="341"/>
    </row>
    <row r="15" spans="1:68" s="26" customFormat="1" ht="11.25" customHeight="1" thickBot="1">
      <c r="X15" s="7"/>
      <c r="Y15" s="106" t="s">
        <v>18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P15" s="7"/>
      <c r="AQ15" s="7"/>
      <c r="AR15" s="7"/>
      <c r="AS15" s="7"/>
      <c r="AV15" s="98"/>
      <c r="AW15" s="99"/>
      <c r="AX15" s="99"/>
      <c r="AY15" s="99"/>
      <c r="AZ15" s="99"/>
      <c r="BA15" s="342"/>
      <c r="BB15" s="343"/>
      <c r="BC15" s="343"/>
      <c r="BD15" s="343"/>
      <c r="BE15" s="102"/>
      <c r="BF15" s="102"/>
      <c r="BG15" s="343"/>
      <c r="BH15" s="343"/>
      <c r="BI15" s="343"/>
      <c r="BJ15" s="343"/>
      <c r="BK15" s="102"/>
      <c r="BL15" s="102"/>
      <c r="BM15" s="343"/>
      <c r="BN15" s="343"/>
      <c r="BO15" s="343"/>
      <c r="BP15" s="344"/>
    </row>
    <row r="16" spans="1:68" s="26" customFormat="1" ht="3.75" customHeight="1" thickBot="1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7"/>
      <c r="AL16" s="107"/>
      <c r="AM16" s="107"/>
      <c r="AN16" s="107"/>
      <c r="AO16" s="10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pans="1:69" s="5" customFormat="1" ht="9.75" customHeight="1">
      <c r="A17" s="108" t="s">
        <v>19</v>
      </c>
      <c r="B17" s="109"/>
      <c r="C17" s="109"/>
      <c r="D17" s="109"/>
      <c r="E17" s="109"/>
      <c r="F17" s="114" t="s">
        <v>20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5"/>
      <c r="R17" s="118" t="s">
        <v>21</v>
      </c>
      <c r="S17" s="119"/>
      <c r="T17" s="119"/>
      <c r="U17" s="119"/>
      <c r="V17" s="120"/>
      <c r="W17" s="118" t="s">
        <v>22</v>
      </c>
      <c r="X17" s="119"/>
      <c r="Y17" s="119"/>
      <c r="Z17" s="119"/>
      <c r="AA17" s="119"/>
      <c r="AB17" s="127" t="s">
        <v>23</v>
      </c>
      <c r="AC17" s="127"/>
      <c r="AD17" s="127"/>
      <c r="AE17" s="127"/>
      <c r="AF17" s="127"/>
      <c r="AG17" s="114" t="s">
        <v>24</v>
      </c>
      <c r="AH17" s="109"/>
      <c r="AI17" s="109"/>
      <c r="AJ17" s="109"/>
      <c r="AK17" s="109"/>
      <c r="AL17" s="115"/>
      <c r="AM17" s="131" t="s">
        <v>25</v>
      </c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2"/>
    </row>
    <row r="18" spans="1:69" s="5" customFormat="1" ht="10.5" customHeight="1">
      <c r="A18" s="110"/>
      <c r="B18" s="111"/>
      <c r="C18" s="111"/>
      <c r="D18" s="111"/>
      <c r="E18" s="111"/>
      <c r="F18" s="116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7"/>
      <c r="R18" s="121"/>
      <c r="S18" s="122"/>
      <c r="T18" s="122"/>
      <c r="U18" s="122"/>
      <c r="V18" s="123"/>
      <c r="W18" s="121"/>
      <c r="X18" s="122"/>
      <c r="Y18" s="122"/>
      <c r="Z18" s="122"/>
      <c r="AA18" s="122"/>
      <c r="AB18" s="128"/>
      <c r="AC18" s="128"/>
      <c r="AD18" s="128"/>
      <c r="AE18" s="128"/>
      <c r="AF18" s="128"/>
      <c r="AG18" s="116"/>
      <c r="AH18" s="111"/>
      <c r="AI18" s="111"/>
      <c r="AJ18" s="111"/>
      <c r="AK18" s="111"/>
      <c r="AL18" s="117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4"/>
      <c r="BQ18" s="7"/>
    </row>
    <row r="19" spans="1:69" s="5" customFormat="1" ht="9.75" customHeight="1">
      <c r="A19" s="110"/>
      <c r="B19" s="111"/>
      <c r="C19" s="111"/>
      <c r="D19" s="111"/>
      <c r="E19" s="111"/>
      <c r="F19" s="116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7"/>
      <c r="R19" s="121"/>
      <c r="S19" s="122"/>
      <c r="T19" s="122"/>
      <c r="U19" s="122"/>
      <c r="V19" s="123"/>
      <c r="W19" s="121"/>
      <c r="X19" s="122"/>
      <c r="Y19" s="122"/>
      <c r="Z19" s="122"/>
      <c r="AA19" s="122"/>
      <c r="AB19" s="128"/>
      <c r="AC19" s="128"/>
      <c r="AD19" s="128"/>
      <c r="AE19" s="128"/>
      <c r="AF19" s="128"/>
      <c r="AG19" s="116"/>
      <c r="AH19" s="111"/>
      <c r="AI19" s="111"/>
      <c r="AJ19" s="111"/>
      <c r="AK19" s="111"/>
      <c r="AL19" s="117"/>
      <c r="AM19" s="133" t="s">
        <v>26</v>
      </c>
      <c r="AN19" s="133"/>
      <c r="AO19" s="133"/>
      <c r="AP19" s="133"/>
      <c r="AQ19" s="133"/>
      <c r="AR19" s="133"/>
      <c r="AS19" s="133"/>
      <c r="AT19" s="133"/>
      <c r="AU19" s="133"/>
      <c r="AV19" s="133"/>
      <c r="AW19" s="133" t="s">
        <v>27</v>
      </c>
      <c r="AX19" s="133"/>
      <c r="AY19" s="133"/>
      <c r="AZ19" s="133"/>
      <c r="BA19" s="133"/>
      <c r="BB19" s="133"/>
      <c r="BC19" s="133"/>
      <c r="BD19" s="133"/>
      <c r="BE19" s="133"/>
      <c r="BF19" s="133"/>
      <c r="BG19" s="133" t="s">
        <v>28</v>
      </c>
      <c r="BH19" s="133"/>
      <c r="BI19" s="133"/>
      <c r="BJ19" s="133"/>
      <c r="BK19" s="133"/>
      <c r="BL19" s="133"/>
      <c r="BM19" s="133"/>
      <c r="BN19" s="133"/>
      <c r="BO19" s="133"/>
      <c r="BP19" s="134"/>
      <c r="BQ19" s="7"/>
    </row>
    <row r="20" spans="1:69" s="5" customFormat="1" ht="10.5" customHeight="1">
      <c r="A20" s="112"/>
      <c r="B20" s="113"/>
      <c r="C20" s="113"/>
      <c r="D20" s="113"/>
      <c r="E20" s="113"/>
      <c r="F20" s="116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7"/>
      <c r="R20" s="124"/>
      <c r="S20" s="125"/>
      <c r="T20" s="125"/>
      <c r="U20" s="125"/>
      <c r="V20" s="126"/>
      <c r="W20" s="124"/>
      <c r="X20" s="125"/>
      <c r="Y20" s="125"/>
      <c r="Z20" s="125"/>
      <c r="AA20" s="125"/>
      <c r="AB20" s="128"/>
      <c r="AC20" s="128"/>
      <c r="AD20" s="128"/>
      <c r="AE20" s="128"/>
      <c r="AF20" s="128"/>
      <c r="AG20" s="129"/>
      <c r="AH20" s="113"/>
      <c r="AI20" s="113"/>
      <c r="AJ20" s="113"/>
      <c r="AK20" s="113"/>
      <c r="AL20" s="130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4"/>
      <c r="BQ20" s="7"/>
    </row>
    <row r="21" spans="1:69" s="5" customFormat="1" ht="9.75" customHeight="1">
      <c r="A21" s="149">
        <v>45754</v>
      </c>
      <c r="B21" s="150"/>
      <c r="C21" s="150"/>
      <c r="D21" s="150"/>
      <c r="E21" s="150"/>
      <c r="F21" s="153" t="s">
        <v>6</v>
      </c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 t="s">
        <v>30</v>
      </c>
      <c r="S21" s="153"/>
      <c r="T21" s="153"/>
      <c r="U21" s="153"/>
      <c r="V21" s="153"/>
      <c r="W21" s="153">
        <v>1</v>
      </c>
      <c r="X21" s="153"/>
      <c r="Y21" s="153"/>
      <c r="Z21" s="153"/>
      <c r="AA21" s="153"/>
      <c r="AB21" s="154">
        <v>1000</v>
      </c>
      <c r="AC21" s="154"/>
      <c r="AD21" s="154"/>
      <c r="AE21" s="154"/>
      <c r="AF21" s="154"/>
      <c r="AG21" s="155">
        <v>0.1</v>
      </c>
      <c r="AH21" s="155"/>
      <c r="AI21" s="155"/>
      <c r="AJ21" s="155"/>
      <c r="AK21" s="155"/>
      <c r="AL21" s="155"/>
      <c r="AM21" s="156">
        <f>IF(W21*AB21="","",W21*AB21)</f>
        <v>1000</v>
      </c>
      <c r="AN21" s="156"/>
      <c r="AO21" s="156"/>
      <c r="AP21" s="156"/>
      <c r="AQ21" s="156"/>
      <c r="AR21" s="156"/>
      <c r="AS21" s="156"/>
      <c r="AT21" s="156"/>
      <c r="AU21" s="156"/>
      <c r="AV21" s="156"/>
      <c r="AW21" s="157">
        <f>IF(OR(AG21="",W21="",AB21=""),"",
   IF(BR77="切捨て", ROUNDDOWN(W21*AB21*IF(OR(AG21=10%,AG21=0.1),0.1, IF(OR(AG21="8%",AG21=0.08),0.08, 0)), 0),
   IF(BR77="切上げ", ROUNDUP(W21*AB21*IF(OR(AG21=10%,AG21=0.1),0.1, IF(OR(AG21="8%",AG21=0.08),0.08, 0)), 0),
   ROUND(W21*AB21*IF(OR(AG21=10%,AG21=0.1),0.1, IF(OR(AG21="8%",AG21=0.08),0.08, 0)), 0))))</f>
        <v>100</v>
      </c>
      <c r="AX21" s="158"/>
      <c r="AY21" s="158"/>
      <c r="AZ21" s="158"/>
      <c r="BA21" s="158"/>
      <c r="BB21" s="158"/>
      <c r="BC21" s="158"/>
      <c r="BD21" s="158"/>
      <c r="BE21" s="158"/>
      <c r="BF21" s="159"/>
      <c r="BG21" s="156">
        <f>IF(OR(W21="",AB21=""),"", W21*AB21 + AW21)</f>
        <v>1100</v>
      </c>
      <c r="BH21" s="156"/>
      <c r="BI21" s="156"/>
      <c r="BJ21" s="156"/>
      <c r="BK21" s="156"/>
      <c r="BL21" s="156"/>
      <c r="BM21" s="156"/>
      <c r="BN21" s="156"/>
      <c r="BO21" s="156"/>
      <c r="BP21" s="163"/>
    </row>
    <row r="22" spans="1:69" s="5" customFormat="1" ht="10.5" customHeight="1">
      <c r="A22" s="151"/>
      <c r="B22" s="152"/>
      <c r="C22" s="152"/>
      <c r="D22" s="152"/>
      <c r="E22" s="152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C22" s="154"/>
      <c r="AD22" s="154"/>
      <c r="AE22" s="154"/>
      <c r="AF22" s="154"/>
      <c r="AG22" s="155"/>
      <c r="AH22" s="155"/>
      <c r="AI22" s="155"/>
      <c r="AJ22" s="155"/>
      <c r="AK22" s="155"/>
      <c r="AL22" s="155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60"/>
      <c r="AX22" s="161"/>
      <c r="AY22" s="161"/>
      <c r="AZ22" s="161"/>
      <c r="BA22" s="161"/>
      <c r="BB22" s="161"/>
      <c r="BC22" s="161"/>
      <c r="BD22" s="161"/>
      <c r="BE22" s="161"/>
      <c r="BF22" s="162"/>
      <c r="BG22" s="156"/>
      <c r="BH22" s="156"/>
      <c r="BI22" s="156"/>
      <c r="BJ22" s="156"/>
      <c r="BK22" s="156"/>
      <c r="BL22" s="156"/>
      <c r="BM22" s="156"/>
      <c r="BN22" s="156"/>
      <c r="BO22" s="156"/>
      <c r="BP22" s="163"/>
    </row>
    <row r="23" spans="1:69" s="5" customFormat="1" ht="9.75" customHeight="1">
      <c r="A23" s="149">
        <v>45757</v>
      </c>
      <c r="B23" s="150"/>
      <c r="C23" s="150"/>
      <c r="D23" s="150"/>
      <c r="E23" s="150"/>
      <c r="F23" s="153" t="s">
        <v>77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 t="s">
        <v>53</v>
      </c>
      <c r="S23" s="153"/>
      <c r="T23" s="153"/>
      <c r="U23" s="153"/>
      <c r="V23" s="153"/>
      <c r="W23" s="153">
        <v>2</v>
      </c>
      <c r="X23" s="153"/>
      <c r="Y23" s="153"/>
      <c r="Z23" s="153"/>
      <c r="AA23" s="153"/>
      <c r="AB23" s="154">
        <v>2000</v>
      </c>
      <c r="AC23" s="154"/>
      <c r="AD23" s="154"/>
      <c r="AE23" s="154"/>
      <c r="AF23" s="154"/>
      <c r="AG23" s="155">
        <v>0.1</v>
      </c>
      <c r="AH23" s="155"/>
      <c r="AI23" s="155"/>
      <c r="AJ23" s="155"/>
      <c r="AK23" s="155"/>
      <c r="AL23" s="155"/>
      <c r="AM23" s="156">
        <f t="shared" ref="AM23" si="0">IF(W23*AB23="","",W23*AB23)</f>
        <v>4000</v>
      </c>
      <c r="AN23" s="156"/>
      <c r="AO23" s="156"/>
      <c r="AP23" s="156"/>
      <c r="AQ23" s="156"/>
      <c r="AR23" s="156"/>
      <c r="AS23" s="156"/>
      <c r="AT23" s="156"/>
      <c r="AU23" s="156"/>
      <c r="AV23" s="156"/>
      <c r="AW23" s="157">
        <f t="shared" ref="AW23" si="1">IF(OR(AG23="",W23="",AB23=""),"",
   IF(BR79="切捨て", ROUNDDOWN(W23*AB23*IF(OR(AG23=10%,AG23=0.1),0.1, IF(OR(AG23="8%",AG23=0.08),0.08, 0)), 0),
   IF(BR79="切上げ", ROUNDUP(W23*AB23*IF(OR(AG23=10%,AG23=0.1),0.1, IF(OR(AG23="8%",AG23=0.08),0.08, 0)), 0),
   ROUND(W23*AB23*IF(OR(AG23=10%,AG23=0.1),0.1, IF(OR(AG23="8%",AG23=0.08),0.08, 0)), 0))))</f>
        <v>400</v>
      </c>
      <c r="AX23" s="158"/>
      <c r="AY23" s="158"/>
      <c r="AZ23" s="158"/>
      <c r="BA23" s="158"/>
      <c r="BB23" s="158"/>
      <c r="BC23" s="158"/>
      <c r="BD23" s="158"/>
      <c r="BE23" s="158"/>
      <c r="BF23" s="159"/>
      <c r="BG23" s="156">
        <f t="shared" ref="BG23" si="2">IF(OR(W23="",AB23=""),"", W23*AB23 + AW23)</f>
        <v>4400</v>
      </c>
      <c r="BH23" s="156"/>
      <c r="BI23" s="156"/>
      <c r="BJ23" s="156"/>
      <c r="BK23" s="156"/>
      <c r="BL23" s="156"/>
      <c r="BM23" s="156"/>
      <c r="BN23" s="156"/>
      <c r="BO23" s="156"/>
      <c r="BP23" s="163"/>
    </row>
    <row r="24" spans="1:69" s="5" customFormat="1" ht="10.5" customHeight="1">
      <c r="A24" s="151"/>
      <c r="B24" s="152"/>
      <c r="C24" s="152"/>
      <c r="D24" s="152"/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154"/>
      <c r="AD24" s="154"/>
      <c r="AE24" s="154"/>
      <c r="AF24" s="154"/>
      <c r="AG24" s="155"/>
      <c r="AH24" s="155"/>
      <c r="AI24" s="155"/>
      <c r="AJ24" s="155"/>
      <c r="AK24" s="155"/>
      <c r="AL24" s="155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60"/>
      <c r="AX24" s="161"/>
      <c r="AY24" s="161"/>
      <c r="AZ24" s="161"/>
      <c r="BA24" s="161"/>
      <c r="BB24" s="161"/>
      <c r="BC24" s="161"/>
      <c r="BD24" s="161"/>
      <c r="BE24" s="161"/>
      <c r="BF24" s="162"/>
      <c r="BG24" s="156"/>
      <c r="BH24" s="156"/>
      <c r="BI24" s="156"/>
      <c r="BJ24" s="156"/>
      <c r="BK24" s="156"/>
      <c r="BL24" s="156"/>
      <c r="BM24" s="156"/>
      <c r="BN24" s="156"/>
      <c r="BO24" s="156"/>
      <c r="BP24" s="163"/>
    </row>
    <row r="25" spans="1:69" s="5" customFormat="1" ht="9.75" customHeight="1">
      <c r="A25" s="149">
        <v>45760</v>
      </c>
      <c r="B25" s="150"/>
      <c r="C25" s="150"/>
      <c r="D25" s="150"/>
      <c r="E25" s="150"/>
      <c r="F25" s="153" t="s">
        <v>4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 t="s">
        <v>54</v>
      </c>
      <c r="S25" s="153"/>
      <c r="T25" s="153"/>
      <c r="U25" s="153"/>
      <c r="V25" s="153"/>
      <c r="W25" s="153">
        <v>3</v>
      </c>
      <c r="X25" s="153"/>
      <c r="Y25" s="153"/>
      <c r="Z25" s="153"/>
      <c r="AA25" s="153"/>
      <c r="AB25" s="154">
        <v>500</v>
      </c>
      <c r="AC25" s="154"/>
      <c r="AD25" s="154"/>
      <c r="AE25" s="154"/>
      <c r="AF25" s="154"/>
      <c r="AG25" s="155">
        <v>0.1</v>
      </c>
      <c r="AH25" s="155"/>
      <c r="AI25" s="155"/>
      <c r="AJ25" s="155"/>
      <c r="AK25" s="155"/>
      <c r="AL25" s="155"/>
      <c r="AM25" s="156">
        <f t="shared" ref="AM25" si="3">IF(W25*AB25="","",W25*AB25)</f>
        <v>1500</v>
      </c>
      <c r="AN25" s="156"/>
      <c r="AO25" s="156"/>
      <c r="AP25" s="156"/>
      <c r="AQ25" s="156"/>
      <c r="AR25" s="156"/>
      <c r="AS25" s="156"/>
      <c r="AT25" s="156"/>
      <c r="AU25" s="156"/>
      <c r="AV25" s="156"/>
      <c r="AW25" s="157">
        <f t="shared" ref="AW25" si="4">IF(OR(AG25="",W25="",AB25=""),"",
   IF(BR81="切捨て", ROUNDDOWN(W25*AB25*IF(OR(AG25=10%,AG25=0.1),0.1, IF(OR(AG25="8%",AG25=0.08),0.08, 0)), 0),
   IF(BR81="切上げ", ROUNDUP(W25*AB25*IF(OR(AG25=10%,AG25=0.1),0.1, IF(OR(AG25="8%",AG25=0.08),0.08, 0)), 0),
   ROUND(W25*AB25*IF(OR(AG25=10%,AG25=0.1),0.1, IF(OR(AG25="8%",AG25=0.08),0.08, 0)), 0))))</f>
        <v>150</v>
      </c>
      <c r="AX25" s="158"/>
      <c r="AY25" s="158"/>
      <c r="AZ25" s="158"/>
      <c r="BA25" s="158"/>
      <c r="BB25" s="158"/>
      <c r="BC25" s="158"/>
      <c r="BD25" s="158"/>
      <c r="BE25" s="158"/>
      <c r="BF25" s="159"/>
      <c r="BG25" s="156">
        <f t="shared" ref="BG25" si="5">IF(OR(W25="",AB25=""),"", W25*AB25 + AW25)</f>
        <v>1650</v>
      </c>
      <c r="BH25" s="156"/>
      <c r="BI25" s="156"/>
      <c r="BJ25" s="156"/>
      <c r="BK25" s="156"/>
      <c r="BL25" s="156"/>
      <c r="BM25" s="156"/>
      <c r="BN25" s="156"/>
      <c r="BO25" s="156"/>
      <c r="BP25" s="163"/>
    </row>
    <row r="26" spans="1:69" s="5" customFormat="1" ht="10.5" customHeight="1">
      <c r="A26" s="151"/>
      <c r="B26" s="152"/>
      <c r="C26" s="152"/>
      <c r="D26" s="152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  <c r="AC26" s="154"/>
      <c r="AD26" s="154"/>
      <c r="AE26" s="154"/>
      <c r="AF26" s="154"/>
      <c r="AG26" s="155"/>
      <c r="AH26" s="155"/>
      <c r="AI26" s="155"/>
      <c r="AJ26" s="155"/>
      <c r="AK26" s="155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60"/>
      <c r="AX26" s="161"/>
      <c r="AY26" s="161"/>
      <c r="AZ26" s="161"/>
      <c r="BA26" s="161"/>
      <c r="BB26" s="161"/>
      <c r="BC26" s="161"/>
      <c r="BD26" s="161"/>
      <c r="BE26" s="161"/>
      <c r="BF26" s="162"/>
      <c r="BG26" s="156"/>
      <c r="BH26" s="156"/>
      <c r="BI26" s="156"/>
      <c r="BJ26" s="156"/>
      <c r="BK26" s="156"/>
      <c r="BL26" s="156"/>
      <c r="BM26" s="156"/>
      <c r="BN26" s="156"/>
      <c r="BO26" s="156"/>
      <c r="BP26" s="163"/>
    </row>
    <row r="27" spans="1:69" s="5" customFormat="1" ht="9.75" customHeight="1">
      <c r="A27" s="149">
        <v>45761</v>
      </c>
      <c r="B27" s="150"/>
      <c r="C27" s="150"/>
      <c r="D27" s="150"/>
      <c r="E27" s="150"/>
      <c r="F27" s="153" t="s">
        <v>80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 t="s">
        <v>55</v>
      </c>
      <c r="S27" s="153"/>
      <c r="T27" s="153"/>
      <c r="U27" s="153"/>
      <c r="V27" s="153"/>
      <c r="W27" s="153">
        <v>4</v>
      </c>
      <c r="X27" s="153"/>
      <c r="Y27" s="153"/>
      <c r="Z27" s="153"/>
      <c r="AA27" s="153"/>
      <c r="AB27" s="154">
        <v>650</v>
      </c>
      <c r="AC27" s="154"/>
      <c r="AD27" s="154"/>
      <c r="AE27" s="154"/>
      <c r="AF27" s="154"/>
      <c r="AG27" s="155">
        <v>0.1</v>
      </c>
      <c r="AH27" s="155"/>
      <c r="AI27" s="155"/>
      <c r="AJ27" s="155"/>
      <c r="AK27" s="155"/>
      <c r="AL27" s="155"/>
      <c r="AM27" s="156">
        <f t="shared" ref="AM27" si="6">IF(W27*AB27="","",W27*AB27)</f>
        <v>2600</v>
      </c>
      <c r="AN27" s="156"/>
      <c r="AO27" s="156"/>
      <c r="AP27" s="156"/>
      <c r="AQ27" s="156"/>
      <c r="AR27" s="156"/>
      <c r="AS27" s="156"/>
      <c r="AT27" s="156"/>
      <c r="AU27" s="156"/>
      <c r="AV27" s="156"/>
      <c r="AW27" s="157">
        <f t="shared" ref="AW27" si="7">IF(OR(AG27="",W27="",AB27=""),"",
   IF(BR83="切捨て", ROUNDDOWN(W27*AB27*IF(OR(AG27=10%,AG27=0.1),0.1, IF(OR(AG27="8%",AG27=0.08),0.08, 0)), 0),
   IF(BR83="切上げ", ROUNDUP(W27*AB27*IF(OR(AG27=10%,AG27=0.1),0.1, IF(OR(AG27="8%",AG27=0.08),0.08, 0)), 0),
   ROUND(W27*AB27*IF(OR(AG27=10%,AG27=0.1),0.1, IF(OR(AG27="8%",AG27=0.08),0.08, 0)), 0))))</f>
        <v>260</v>
      </c>
      <c r="AX27" s="158"/>
      <c r="AY27" s="158"/>
      <c r="AZ27" s="158"/>
      <c r="BA27" s="158"/>
      <c r="BB27" s="158"/>
      <c r="BC27" s="158"/>
      <c r="BD27" s="158"/>
      <c r="BE27" s="158"/>
      <c r="BF27" s="159"/>
      <c r="BG27" s="156">
        <f t="shared" ref="BG27" si="8">IF(OR(W27="",AB27=""),"", W27*AB27 + AW27)</f>
        <v>2860</v>
      </c>
      <c r="BH27" s="156"/>
      <c r="BI27" s="156"/>
      <c r="BJ27" s="156"/>
      <c r="BK27" s="156"/>
      <c r="BL27" s="156"/>
      <c r="BM27" s="156"/>
      <c r="BN27" s="156"/>
      <c r="BO27" s="156"/>
      <c r="BP27" s="163"/>
    </row>
    <row r="28" spans="1:69" s="5" customFormat="1" ht="10.5" customHeight="1">
      <c r="A28" s="151"/>
      <c r="B28" s="152"/>
      <c r="C28" s="152"/>
      <c r="D28" s="152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  <c r="AC28" s="154"/>
      <c r="AD28" s="154"/>
      <c r="AE28" s="154"/>
      <c r="AF28" s="154"/>
      <c r="AG28" s="155"/>
      <c r="AH28" s="155"/>
      <c r="AI28" s="155"/>
      <c r="AJ28" s="155"/>
      <c r="AK28" s="155"/>
      <c r="AL28" s="155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60"/>
      <c r="AX28" s="161"/>
      <c r="AY28" s="161"/>
      <c r="AZ28" s="161"/>
      <c r="BA28" s="161"/>
      <c r="BB28" s="161"/>
      <c r="BC28" s="161"/>
      <c r="BD28" s="161"/>
      <c r="BE28" s="161"/>
      <c r="BF28" s="162"/>
      <c r="BG28" s="156"/>
      <c r="BH28" s="156"/>
      <c r="BI28" s="156"/>
      <c r="BJ28" s="156"/>
      <c r="BK28" s="156"/>
      <c r="BL28" s="156"/>
      <c r="BM28" s="156"/>
      <c r="BN28" s="156"/>
      <c r="BO28" s="156"/>
      <c r="BP28" s="163"/>
    </row>
    <row r="29" spans="1:69" s="5" customFormat="1" ht="9.75" customHeight="1">
      <c r="A29" s="149">
        <v>45763</v>
      </c>
      <c r="B29" s="150"/>
      <c r="C29" s="150"/>
      <c r="D29" s="150"/>
      <c r="E29" s="150"/>
      <c r="F29" s="153" t="s">
        <v>78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 t="s">
        <v>56</v>
      </c>
      <c r="S29" s="153"/>
      <c r="T29" s="153"/>
      <c r="U29" s="153"/>
      <c r="V29" s="153"/>
      <c r="W29" s="153">
        <v>5</v>
      </c>
      <c r="X29" s="153"/>
      <c r="Y29" s="153"/>
      <c r="Z29" s="153"/>
      <c r="AA29" s="153"/>
      <c r="AB29" s="154">
        <v>3000</v>
      </c>
      <c r="AC29" s="154"/>
      <c r="AD29" s="154"/>
      <c r="AE29" s="154"/>
      <c r="AF29" s="154"/>
      <c r="AG29" s="155">
        <v>0.1</v>
      </c>
      <c r="AH29" s="155"/>
      <c r="AI29" s="155"/>
      <c r="AJ29" s="155"/>
      <c r="AK29" s="155"/>
      <c r="AL29" s="155"/>
      <c r="AM29" s="156">
        <f t="shared" ref="AM29" si="9">IF(W29*AB29="","",W29*AB29)</f>
        <v>15000</v>
      </c>
      <c r="AN29" s="156"/>
      <c r="AO29" s="156"/>
      <c r="AP29" s="156"/>
      <c r="AQ29" s="156"/>
      <c r="AR29" s="156"/>
      <c r="AS29" s="156"/>
      <c r="AT29" s="156"/>
      <c r="AU29" s="156"/>
      <c r="AV29" s="156"/>
      <c r="AW29" s="157">
        <f t="shared" ref="AW29" si="10">IF(OR(AG29="",W29="",AB29=""),"",
   IF(BR85="切捨て", ROUNDDOWN(W29*AB29*IF(OR(AG29=10%,AG29=0.1),0.1, IF(OR(AG29="8%",AG29=0.08),0.08, 0)), 0),
   IF(BR85="切上げ", ROUNDUP(W29*AB29*IF(OR(AG29=10%,AG29=0.1),0.1, IF(OR(AG29="8%",AG29=0.08),0.08, 0)), 0),
   ROUND(W29*AB29*IF(OR(AG29=10%,AG29=0.1),0.1, IF(OR(AG29="8%",AG29=0.08),0.08, 0)), 0))))</f>
        <v>1500</v>
      </c>
      <c r="AX29" s="158"/>
      <c r="AY29" s="158"/>
      <c r="AZ29" s="158"/>
      <c r="BA29" s="158"/>
      <c r="BB29" s="158"/>
      <c r="BC29" s="158"/>
      <c r="BD29" s="158"/>
      <c r="BE29" s="158"/>
      <c r="BF29" s="159"/>
      <c r="BG29" s="156">
        <f t="shared" ref="BG29" si="11">IF(OR(W29="",AB29=""),"", W29*AB29 + AW29)</f>
        <v>16500</v>
      </c>
      <c r="BH29" s="156"/>
      <c r="BI29" s="156"/>
      <c r="BJ29" s="156"/>
      <c r="BK29" s="156"/>
      <c r="BL29" s="156"/>
      <c r="BM29" s="156"/>
      <c r="BN29" s="156"/>
      <c r="BO29" s="156"/>
      <c r="BP29" s="163"/>
    </row>
    <row r="30" spans="1:69" s="5" customFormat="1" ht="10.5" customHeight="1">
      <c r="A30" s="151"/>
      <c r="B30" s="152"/>
      <c r="C30" s="152"/>
      <c r="D30" s="152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4"/>
      <c r="AC30" s="154"/>
      <c r="AD30" s="154"/>
      <c r="AE30" s="154"/>
      <c r="AF30" s="154"/>
      <c r="AG30" s="155"/>
      <c r="AH30" s="155"/>
      <c r="AI30" s="155"/>
      <c r="AJ30" s="155"/>
      <c r="AK30" s="155"/>
      <c r="AL30" s="155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60"/>
      <c r="AX30" s="161"/>
      <c r="AY30" s="161"/>
      <c r="AZ30" s="161"/>
      <c r="BA30" s="161"/>
      <c r="BB30" s="161"/>
      <c r="BC30" s="161"/>
      <c r="BD30" s="161"/>
      <c r="BE30" s="161"/>
      <c r="BF30" s="162"/>
      <c r="BG30" s="156"/>
      <c r="BH30" s="156"/>
      <c r="BI30" s="156"/>
      <c r="BJ30" s="156"/>
      <c r="BK30" s="156"/>
      <c r="BL30" s="156"/>
      <c r="BM30" s="156"/>
      <c r="BN30" s="156"/>
      <c r="BO30" s="156"/>
      <c r="BP30" s="163"/>
    </row>
    <row r="31" spans="1:69" s="5" customFormat="1" ht="9.75" customHeight="1">
      <c r="A31" s="149">
        <v>45765</v>
      </c>
      <c r="B31" s="150"/>
      <c r="C31" s="150"/>
      <c r="D31" s="150"/>
      <c r="E31" s="150"/>
      <c r="F31" s="153" t="s">
        <v>81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 t="s">
        <v>57</v>
      </c>
      <c r="S31" s="153"/>
      <c r="T31" s="153"/>
      <c r="U31" s="153"/>
      <c r="V31" s="153"/>
      <c r="W31" s="153">
        <v>6</v>
      </c>
      <c r="X31" s="153"/>
      <c r="Y31" s="153"/>
      <c r="Z31" s="153"/>
      <c r="AA31" s="153"/>
      <c r="AB31" s="154">
        <v>700</v>
      </c>
      <c r="AC31" s="154"/>
      <c r="AD31" s="154"/>
      <c r="AE31" s="154"/>
      <c r="AF31" s="154"/>
      <c r="AG31" s="155">
        <v>0.1</v>
      </c>
      <c r="AH31" s="155"/>
      <c r="AI31" s="155"/>
      <c r="AJ31" s="155"/>
      <c r="AK31" s="155"/>
      <c r="AL31" s="155"/>
      <c r="AM31" s="156">
        <f t="shared" ref="AM31" si="12">IF(W31*AB31="","",W31*AB31)</f>
        <v>4200</v>
      </c>
      <c r="AN31" s="156"/>
      <c r="AO31" s="156"/>
      <c r="AP31" s="156"/>
      <c r="AQ31" s="156"/>
      <c r="AR31" s="156"/>
      <c r="AS31" s="156"/>
      <c r="AT31" s="156"/>
      <c r="AU31" s="156"/>
      <c r="AV31" s="156"/>
      <c r="AW31" s="157">
        <f t="shared" ref="AW31" si="13">IF(OR(AG31="",W31="",AB31=""),"",
   IF(BR87="切捨て", ROUNDDOWN(W31*AB31*IF(OR(AG31=10%,AG31=0.1),0.1, IF(OR(AG31="8%",AG31=0.08),0.08, 0)), 0),
   IF(BR87="切上げ", ROUNDUP(W31*AB31*IF(OR(AG31=10%,AG31=0.1),0.1, IF(OR(AG31="8%",AG31=0.08),0.08, 0)), 0),
   ROUND(W31*AB31*IF(OR(AG31=10%,AG31=0.1),0.1, IF(OR(AG31="8%",AG31=0.08),0.08, 0)), 0))))</f>
        <v>420</v>
      </c>
      <c r="AX31" s="158"/>
      <c r="AY31" s="158"/>
      <c r="AZ31" s="158"/>
      <c r="BA31" s="158"/>
      <c r="BB31" s="158"/>
      <c r="BC31" s="158"/>
      <c r="BD31" s="158"/>
      <c r="BE31" s="158"/>
      <c r="BF31" s="159"/>
      <c r="BG31" s="156">
        <f t="shared" ref="BG31" si="14">IF(OR(W31="",AB31=""),"", W31*AB31 + AW31)</f>
        <v>4620</v>
      </c>
      <c r="BH31" s="156"/>
      <c r="BI31" s="156"/>
      <c r="BJ31" s="156"/>
      <c r="BK31" s="156"/>
      <c r="BL31" s="156"/>
      <c r="BM31" s="156"/>
      <c r="BN31" s="156"/>
      <c r="BO31" s="156"/>
      <c r="BP31" s="163"/>
    </row>
    <row r="32" spans="1:69" s="5" customFormat="1" ht="10.5" customHeight="1">
      <c r="A32" s="151"/>
      <c r="B32" s="152"/>
      <c r="C32" s="152"/>
      <c r="D32" s="152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4"/>
      <c r="AC32" s="154"/>
      <c r="AD32" s="154"/>
      <c r="AE32" s="154"/>
      <c r="AF32" s="154"/>
      <c r="AG32" s="155"/>
      <c r="AH32" s="155"/>
      <c r="AI32" s="155"/>
      <c r="AJ32" s="155"/>
      <c r="AK32" s="155"/>
      <c r="AL32" s="155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60"/>
      <c r="AX32" s="161"/>
      <c r="AY32" s="161"/>
      <c r="AZ32" s="161"/>
      <c r="BA32" s="161"/>
      <c r="BB32" s="161"/>
      <c r="BC32" s="161"/>
      <c r="BD32" s="161"/>
      <c r="BE32" s="161"/>
      <c r="BF32" s="162"/>
      <c r="BG32" s="156"/>
      <c r="BH32" s="156"/>
      <c r="BI32" s="156"/>
      <c r="BJ32" s="156"/>
      <c r="BK32" s="156"/>
      <c r="BL32" s="156"/>
      <c r="BM32" s="156"/>
      <c r="BN32" s="156"/>
      <c r="BO32" s="156"/>
      <c r="BP32" s="163"/>
    </row>
    <row r="33" spans="1:68" s="5" customFormat="1" ht="9.75" customHeight="1">
      <c r="A33" s="149">
        <v>45770</v>
      </c>
      <c r="B33" s="150"/>
      <c r="C33" s="150"/>
      <c r="D33" s="150"/>
      <c r="E33" s="150"/>
      <c r="F33" s="153" t="s">
        <v>79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 t="s">
        <v>58</v>
      </c>
      <c r="S33" s="153"/>
      <c r="T33" s="153"/>
      <c r="U33" s="153"/>
      <c r="V33" s="153"/>
      <c r="W33" s="153">
        <v>7</v>
      </c>
      <c r="X33" s="153"/>
      <c r="Y33" s="153"/>
      <c r="Z33" s="153"/>
      <c r="AA33" s="153"/>
      <c r="AB33" s="154">
        <v>800</v>
      </c>
      <c r="AC33" s="154"/>
      <c r="AD33" s="154"/>
      <c r="AE33" s="154"/>
      <c r="AF33" s="154"/>
      <c r="AG33" s="155">
        <v>0.08</v>
      </c>
      <c r="AH33" s="155"/>
      <c r="AI33" s="155"/>
      <c r="AJ33" s="155"/>
      <c r="AK33" s="155"/>
      <c r="AL33" s="155"/>
      <c r="AM33" s="156">
        <f t="shared" ref="AM33" si="15">IF(W33*AB33="","",W33*AB33)</f>
        <v>5600</v>
      </c>
      <c r="AN33" s="156"/>
      <c r="AO33" s="156"/>
      <c r="AP33" s="156"/>
      <c r="AQ33" s="156"/>
      <c r="AR33" s="156"/>
      <c r="AS33" s="156"/>
      <c r="AT33" s="156"/>
      <c r="AU33" s="156"/>
      <c r="AV33" s="156"/>
      <c r="AW33" s="157">
        <f t="shared" ref="AW33" si="16">IF(OR(AG33="",W33="",AB33=""),"",
   IF(BR89="切捨て", ROUNDDOWN(W33*AB33*IF(OR(AG33=10%,AG33=0.1),0.1, IF(OR(AG33="8%",AG33=0.08),0.08, 0)), 0),
   IF(BR89="切上げ", ROUNDUP(W33*AB33*IF(OR(AG33=10%,AG33=0.1),0.1, IF(OR(AG33="8%",AG33=0.08),0.08, 0)), 0),
   ROUND(W33*AB33*IF(OR(AG33=10%,AG33=0.1),0.1, IF(OR(AG33="8%",AG33=0.08),0.08, 0)), 0))))</f>
        <v>448</v>
      </c>
      <c r="AX33" s="158"/>
      <c r="AY33" s="158"/>
      <c r="AZ33" s="158"/>
      <c r="BA33" s="158"/>
      <c r="BB33" s="158"/>
      <c r="BC33" s="158"/>
      <c r="BD33" s="158"/>
      <c r="BE33" s="158"/>
      <c r="BF33" s="159"/>
      <c r="BG33" s="156">
        <f t="shared" ref="BG33" si="17">IF(OR(W33="",AB33=""),"", W33*AB33 + AW33)</f>
        <v>6048</v>
      </c>
      <c r="BH33" s="156"/>
      <c r="BI33" s="156"/>
      <c r="BJ33" s="156"/>
      <c r="BK33" s="156"/>
      <c r="BL33" s="156"/>
      <c r="BM33" s="156"/>
      <c r="BN33" s="156"/>
      <c r="BO33" s="156"/>
      <c r="BP33" s="163"/>
    </row>
    <row r="34" spans="1:68" s="5" customFormat="1" ht="10.5" customHeight="1">
      <c r="A34" s="151"/>
      <c r="B34" s="152"/>
      <c r="C34" s="152"/>
      <c r="D34" s="152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  <c r="AC34" s="154"/>
      <c r="AD34" s="154"/>
      <c r="AE34" s="154"/>
      <c r="AF34" s="154"/>
      <c r="AG34" s="155"/>
      <c r="AH34" s="155"/>
      <c r="AI34" s="155"/>
      <c r="AJ34" s="155"/>
      <c r="AK34" s="155"/>
      <c r="AL34" s="155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60"/>
      <c r="AX34" s="161"/>
      <c r="AY34" s="161"/>
      <c r="AZ34" s="161"/>
      <c r="BA34" s="161"/>
      <c r="BB34" s="161"/>
      <c r="BC34" s="161"/>
      <c r="BD34" s="161"/>
      <c r="BE34" s="161"/>
      <c r="BF34" s="162"/>
      <c r="BG34" s="156"/>
      <c r="BH34" s="156"/>
      <c r="BI34" s="156"/>
      <c r="BJ34" s="156"/>
      <c r="BK34" s="156"/>
      <c r="BL34" s="156"/>
      <c r="BM34" s="156"/>
      <c r="BN34" s="156"/>
      <c r="BO34" s="156"/>
      <c r="BP34" s="163"/>
    </row>
    <row r="35" spans="1:68" s="5" customFormat="1" ht="9.75" customHeight="1">
      <c r="A35" s="149">
        <v>45773</v>
      </c>
      <c r="B35" s="150"/>
      <c r="C35" s="150"/>
      <c r="D35" s="150"/>
      <c r="E35" s="150"/>
      <c r="F35" s="153" t="s">
        <v>29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 t="s">
        <v>59</v>
      </c>
      <c r="S35" s="153"/>
      <c r="T35" s="153"/>
      <c r="U35" s="153"/>
      <c r="V35" s="153"/>
      <c r="W35" s="153">
        <v>8</v>
      </c>
      <c r="X35" s="153"/>
      <c r="Y35" s="153"/>
      <c r="Z35" s="153"/>
      <c r="AA35" s="153"/>
      <c r="AB35" s="154">
        <v>3500</v>
      </c>
      <c r="AC35" s="154"/>
      <c r="AD35" s="154"/>
      <c r="AE35" s="154"/>
      <c r="AF35" s="154"/>
      <c r="AG35" s="155">
        <v>0.08</v>
      </c>
      <c r="AH35" s="155"/>
      <c r="AI35" s="155"/>
      <c r="AJ35" s="155"/>
      <c r="AK35" s="155"/>
      <c r="AL35" s="155"/>
      <c r="AM35" s="156">
        <f t="shared" ref="AM35" si="18">IF(W35*AB35="","",W35*AB35)</f>
        <v>28000</v>
      </c>
      <c r="AN35" s="156"/>
      <c r="AO35" s="156"/>
      <c r="AP35" s="156"/>
      <c r="AQ35" s="156"/>
      <c r="AR35" s="156"/>
      <c r="AS35" s="156"/>
      <c r="AT35" s="156"/>
      <c r="AU35" s="156"/>
      <c r="AV35" s="156"/>
      <c r="AW35" s="157">
        <f t="shared" ref="AW35" si="19">IF(OR(AG35="",W35="",AB35=""),"",
   IF(BR91="切捨て", ROUNDDOWN(W35*AB35*IF(OR(AG35=10%,AG35=0.1),0.1, IF(OR(AG35="8%",AG35=0.08),0.08, 0)), 0),
   IF(BR91="切上げ", ROUNDUP(W35*AB35*IF(OR(AG35=10%,AG35=0.1),0.1, IF(OR(AG35="8%",AG35=0.08),0.08, 0)), 0),
   ROUND(W35*AB35*IF(OR(AG35=10%,AG35=0.1),0.1, IF(OR(AG35="8%",AG35=0.08),0.08, 0)), 0))))</f>
        <v>2240</v>
      </c>
      <c r="AX35" s="158"/>
      <c r="AY35" s="158"/>
      <c r="AZ35" s="158"/>
      <c r="BA35" s="158"/>
      <c r="BB35" s="158"/>
      <c r="BC35" s="158"/>
      <c r="BD35" s="158"/>
      <c r="BE35" s="158"/>
      <c r="BF35" s="159"/>
      <c r="BG35" s="156">
        <f t="shared" ref="BG35" si="20">IF(OR(W35="",AB35=""),"", W35*AB35 + AW35)</f>
        <v>30240</v>
      </c>
      <c r="BH35" s="156"/>
      <c r="BI35" s="156"/>
      <c r="BJ35" s="156"/>
      <c r="BK35" s="156"/>
      <c r="BL35" s="156"/>
      <c r="BM35" s="156"/>
      <c r="BN35" s="156"/>
      <c r="BO35" s="156"/>
      <c r="BP35" s="163"/>
    </row>
    <row r="36" spans="1:68" s="5" customFormat="1" ht="10.5" customHeight="1">
      <c r="A36" s="151"/>
      <c r="B36" s="152"/>
      <c r="C36" s="152"/>
      <c r="D36" s="152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4"/>
      <c r="AC36" s="154"/>
      <c r="AD36" s="154"/>
      <c r="AE36" s="154"/>
      <c r="AF36" s="154"/>
      <c r="AG36" s="155"/>
      <c r="AH36" s="155"/>
      <c r="AI36" s="155"/>
      <c r="AJ36" s="155"/>
      <c r="AK36" s="155"/>
      <c r="AL36" s="155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60"/>
      <c r="AX36" s="161"/>
      <c r="AY36" s="161"/>
      <c r="AZ36" s="161"/>
      <c r="BA36" s="161"/>
      <c r="BB36" s="161"/>
      <c r="BC36" s="161"/>
      <c r="BD36" s="161"/>
      <c r="BE36" s="161"/>
      <c r="BF36" s="162"/>
      <c r="BG36" s="156"/>
      <c r="BH36" s="156"/>
      <c r="BI36" s="156"/>
      <c r="BJ36" s="156"/>
      <c r="BK36" s="156"/>
      <c r="BL36" s="156"/>
      <c r="BM36" s="156"/>
      <c r="BN36" s="156"/>
      <c r="BO36" s="156"/>
      <c r="BP36" s="163"/>
    </row>
    <row r="37" spans="1:68" s="5" customFormat="1" ht="9.75" customHeight="1">
      <c r="A37" s="164" t="s">
        <v>32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  <c r="AM37" s="156">
        <f>SUM(AM21:AV36)</f>
        <v>61900</v>
      </c>
      <c r="AN37" s="156"/>
      <c r="AO37" s="156"/>
      <c r="AP37" s="156"/>
      <c r="AQ37" s="156"/>
      <c r="AR37" s="156"/>
      <c r="AS37" s="156"/>
      <c r="AT37" s="156"/>
      <c r="AU37" s="156"/>
      <c r="AV37" s="156"/>
      <c r="AW37" s="156">
        <f>SUM(AW21:BF36)</f>
        <v>5518</v>
      </c>
      <c r="AX37" s="156"/>
      <c r="AY37" s="156"/>
      <c r="AZ37" s="156"/>
      <c r="BA37" s="156"/>
      <c r="BB37" s="156"/>
      <c r="BC37" s="156"/>
      <c r="BD37" s="156"/>
      <c r="BE37" s="156"/>
      <c r="BF37" s="156"/>
      <c r="BG37" s="156">
        <f>SUM(BG21:BP36)</f>
        <v>67418</v>
      </c>
      <c r="BH37" s="156"/>
      <c r="BI37" s="156"/>
      <c r="BJ37" s="156"/>
      <c r="BK37" s="156"/>
      <c r="BL37" s="156"/>
      <c r="BM37" s="156"/>
      <c r="BN37" s="156"/>
      <c r="BO37" s="156"/>
      <c r="BP37" s="156"/>
    </row>
    <row r="38" spans="1:68" s="5" customFormat="1" ht="10.5" customHeight="1" thickBot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</row>
    <row r="39" spans="1:68" s="5" customFormat="1" ht="9.75" customHeight="1" thickTop="1">
      <c r="A39" s="168" t="s">
        <v>33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70" t="s">
        <v>34</v>
      </c>
      <c r="AH39" s="169"/>
      <c r="AI39" s="169"/>
      <c r="AJ39" s="169"/>
      <c r="AK39" s="169"/>
      <c r="AL39" s="171"/>
      <c r="AM39" s="172" t="s">
        <v>35</v>
      </c>
      <c r="AN39" s="172"/>
      <c r="AO39" s="172"/>
      <c r="AP39" s="172"/>
      <c r="AQ39" s="172"/>
      <c r="AR39" s="172"/>
      <c r="AS39" s="172"/>
      <c r="AT39" s="172"/>
      <c r="AU39" s="172"/>
      <c r="AV39" s="172"/>
      <c r="AW39" s="172" t="s">
        <v>36</v>
      </c>
      <c r="AX39" s="172"/>
      <c r="AY39" s="172"/>
      <c r="AZ39" s="172"/>
      <c r="BA39" s="172"/>
      <c r="BB39" s="172"/>
      <c r="BC39" s="172"/>
      <c r="BD39" s="172"/>
      <c r="BE39" s="172"/>
      <c r="BF39" s="172"/>
      <c r="BG39" s="172" t="s">
        <v>37</v>
      </c>
      <c r="BH39" s="172"/>
      <c r="BI39" s="172"/>
      <c r="BJ39" s="172"/>
      <c r="BK39" s="172"/>
      <c r="BL39" s="172"/>
      <c r="BM39" s="172"/>
      <c r="BN39" s="172"/>
      <c r="BO39" s="172"/>
      <c r="BP39" s="173"/>
    </row>
    <row r="40" spans="1:68" s="5" customFormat="1" ht="10.5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29"/>
      <c r="AH40" s="113"/>
      <c r="AI40" s="113"/>
      <c r="AJ40" s="113"/>
      <c r="AK40" s="113"/>
      <c r="AL40" s="130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4"/>
    </row>
    <row r="41" spans="1:68" s="5" customFormat="1" ht="9.75" customHeight="1">
      <c r="A41" s="174" t="str">
        <f>IF(AG41="","",AG41 &amp; " 対象")</f>
        <v>10% 対象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6" t="str">
        <f>IF(COUNTIF(AG21:AL36,"10%")&gt;0,"10%",IF(COUNTIF(AG21:AL36,"8%")&gt;0,"8%",IF(COUNTIF(AG21:AL36,"不/非課税")&gt;0,"不/非課税","")))</f>
        <v>10%</v>
      </c>
      <c r="AH41" s="176"/>
      <c r="AI41" s="176"/>
      <c r="AJ41" s="176"/>
      <c r="AK41" s="176"/>
      <c r="AL41" s="176"/>
      <c r="AM41" s="156">
        <f>SUMIFS(AM21:AM36, AG21:AG36, AG41)</f>
        <v>28300</v>
      </c>
      <c r="AN41" s="156"/>
      <c r="AO41" s="156"/>
      <c r="AP41" s="156"/>
      <c r="AQ41" s="156"/>
      <c r="AR41" s="156"/>
      <c r="AS41" s="156"/>
      <c r="AT41" s="156"/>
      <c r="AU41" s="156"/>
      <c r="AV41" s="156"/>
      <c r="AW41" s="156">
        <f>SUMIFS(AW21:AW36, AG21:AG36, AG41)</f>
        <v>2830</v>
      </c>
      <c r="AX41" s="156"/>
      <c r="AY41" s="156"/>
      <c r="AZ41" s="156"/>
      <c r="BA41" s="156"/>
      <c r="BB41" s="156"/>
      <c r="BC41" s="156"/>
      <c r="BD41" s="156"/>
      <c r="BE41" s="156"/>
      <c r="BF41" s="156"/>
      <c r="BG41" s="156">
        <f>SUMIFS(BG21:BG36, AG21:AG36, AG41)</f>
        <v>31130</v>
      </c>
      <c r="BH41" s="156"/>
      <c r="BI41" s="156"/>
      <c r="BJ41" s="156"/>
      <c r="BK41" s="156"/>
      <c r="BL41" s="156"/>
      <c r="BM41" s="156"/>
      <c r="BN41" s="156"/>
      <c r="BO41" s="156"/>
      <c r="BP41" s="163"/>
    </row>
    <row r="42" spans="1:68" s="5" customFormat="1" ht="10.5" customHeight="1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6"/>
      <c r="AH42" s="176"/>
      <c r="AI42" s="176"/>
      <c r="AJ42" s="176"/>
      <c r="AK42" s="176"/>
      <c r="AL42" s="176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77"/>
    </row>
    <row r="43" spans="1:68" s="5" customFormat="1" ht="9.75" customHeight="1">
      <c r="A43" s="174" t="str">
        <f>IF(AG43="","",AG43 &amp; " 対象")</f>
        <v>8% 対象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6" t="str">
        <f>IF(AND(COUNTIF(AG21:AL36,"10%")&gt;0,AG41&lt;&gt;"10%"),"10%",
IF(AND(COUNTIF(AG21:AL36,"8%")&gt;0,AG41&lt;&gt;"8%"),"8%",
IF(AND(COUNTIF(AG21:AL36,"不/非課税")&gt;0,AG41&lt;&gt;"不/非課税"),"不/非課税","")))</f>
        <v>8%</v>
      </c>
      <c r="AH43" s="176"/>
      <c r="AI43" s="176"/>
      <c r="AJ43" s="176"/>
      <c r="AK43" s="176"/>
      <c r="AL43" s="176"/>
      <c r="AM43" s="156">
        <f>SUMIFS(AM21:AM36, AG21:AG36, AG43)</f>
        <v>33600</v>
      </c>
      <c r="AN43" s="156"/>
      <c r="AO43" s="156"/>
      <c r="AP43" s="156"/>
      <c r="AQ43" s="156"/>
      <c r="AR43" s="156"/>
      <c r="AS43" s="156"/>
      <c r="AT43" s="156"/>
      <c r="AU43" s="156"/>
      <c r="AV43" s="156"/>
      <c r="AW43" s="156">
        <f>SUMIFS(AW21:AW36, AG21:AG36, AG43)</f>
        <v>2688</v>
      </c>
      <c r="AX43" s="156"/>
      <c r="AY43" s="156"/>
      <c r="AZ43" s="156"/>
      <c r="BA43" s="156"/>
      <c r="BB43" s="156"/>
      <c r="BC43" s="156"/>
      <c r="BD43" s="156"/>
      <c r="BE43" s="156"/>
      <c r="BF43" s="156"/>
      <c r="BG43" s="156">
        <f>SUMIFS(BG21:BG36, AG21:AG36, AG43)</f>
        <v>36288</v>
      </c>
      <c r="BH43" s="156"/>
      <c r="BI43" s="156"/>
      <c r="BJ43" s="156"/>
      <c r="BK43" s="156"/>
      <c r="BL43" s="156"/>
      <c r="BM43" s="156"/>
      <c r="BN43" s="156"/>
      <c r="BO43" s="156"/>
      <c r="BP43" s="163"/>
    </row>
    <row r="44" spans="1:68" s="5" customFormat="1" ht="10.5" customHeight="1" thickBot="1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90"/>
      <c r="AH44" s="190"/>
      <c r="AI44" s="190"/>
      <c r="AJ44" s="190"/>
      <c r="AK44" s="190"/>
      <c r="AL44" s="190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77"/>
    </row>
    <row r="45" spans="1:68" s="5" customFormat="1" ht="9.75" customHeight="1" thickTop="1">
      <c r="A45" s="168" t="s">
        <v>38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11"/>
      <c r="AH45" s="111"/>
      <c r="AI45" s="111"/>
      <c r="AJ45" s="111"/>
      <c r="AK45" s="111"/>
      <c r="AL45" s="117"/>
      <c r="AM45" s="172" t="s">
        <v>39</v>
      </c>
      <c r="AN45" s="172"/>
      <c r="AO45" s="172"/>
      <c r="AP45" s="172"/>
      <c r="AQ45" s="172"/>
      <c r="AR45" s="172"/>
      <c r="AS45" s="172"/>
      <c r="AT45" s="172"/>
      <c r="AU45" s="172"/>
      <c r="AV45" s="172"/>
      <c r="AW45" s="170" t="s">
        <v>40</v>
      </c>
      <c r="AX45" s="169"/>
      <c r="AY45" s="169"/>
      <c r="AZ45" s="169"/>
      <c r="BA45" s="169"/>
      <c r="BB45" s="169"/>
      <c r="BC45" s="169"/>
      <c r="BD45" s="169"/>
      <c r="BE45" s="169"/>
      <c r="BF45" s="171"/>
      <c r="BG45" s="172" t="s">
        <v>41</v>
      </c>
      <c r="BH45" s="172"/>
      <c r="BI45" s="172"/>
      <c r="BJ45" s="172"/>
      <c r="BK45" s="172"/>
      <c r="BL45" s="172"/>
      <c r="BM45" s="172"/>
      <c r="BN45" s="172"/>
      <c r="BO45" s="172"/>
      <c r="BP45" s="173"/>
    </row>
    <row r="46" spans="1:68" s="5" customFormat="1" ht="10.5" customHeight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7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29"/>
      <c r="AX46" s="113"/>
      <c r="AY46" s="113"/>
      <c r="AZ46" s="113"/>
      <c r="BA46" s="113"/>
      <c r="BB46" s="113"/>
      <c r="BC46" s="113"/>
      <c r="BD46" s="113"/>
      <c r="BE46" s="113"/>
      <c r="BF46" s="130"/>
      <c r="BG46" s="194"/>
      <c r="BH46" s="194"/>
      <c r="BI46" s="194"/>
      <c r="BJ46" s="194"/>
      <c r="BK46" s="194"/>
      <c r="BL46" s="194"/>
      <c r="BM46" s="194"/>
      <c r="BN46" s="194"/>
      <c r="BO46" s="194"/>
      <c r="BP46" s="195"/>
    </row>
    <row r="47" spans="1:68" s="5" customFormat="1" ht="9.75" customHeight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7"/>
      <c r="AM47" s="178">
        <f>IF(OR(AM41="",AM43=""),"", AM41 + AM43)</f>
        <v>61900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78">
        <f>IF(OR(AW41="",AW43=""),"", AW41 + AW43)</f>
        <v>5518</v>
      </c>
      <c r="AX47" s="179"/>
      <c r="AY47" s="179"/>
      <c r="AZ47" s="179"/>
      <c r="BA47" s="179"/>
      <c r="BB47" s="179"/>
      <c r="BC47" s="179"/>
      <c r="BD47" s="179"/>
      <c r="BE47" s="179"/>
      <c r="BF47" s="180"/>
      <c r="BG47" s="178">
        <f>IF(OR(BG41="",BG43=""),"", BG41 + BG43)</f>
        <v>67418</v>
      </c>
      <c r="BH47" s="179"/>
      <c r="BI47" s="179"/>
      <c r="BJ47" s="179"/>
      <c r="BK47" s="179"/>
      <c r="BL47" s="179"/>
      <c r="BM47" s="179"/>
      <c r="BN47" s="179"/>
      <c r="BO47" s="179"/>
      <c r="BP47" s="184"/>
    </row>
    <row r="48" spans="1:68" s="5" customFormat="1" ht="10.5" customHeight="1" thickBot="1">
      <c r="A48" s="191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81"/>
      <c r="AN48" s="182"/>
      <c r="AO48" s="182"/>
      <c r="AP48" s="182"/>
      <c r="AQ48" s="182"/>
      <c r="AR48" s="182"/>
      <c r="AS48" s="182"/>
      <c r="AT48" s="182"/>
      <c r="AU48" s="182"/>
      <c r="AV48" s="183"/>
      <c r="AW48" s="181"/>
      <c r="AX48" s="182"/>
      <c r="AY48" s="182"/>
      <c r="AZ48" s="182"/>
      <c r="BA48" s="182"/>
      <c r="BB48" s="182"/>
      <c r="BC48" s="182"/>
      <c r="BD48" s="182"/>
      <c r="BE48" s="182"/>
      <c r="BF48" s="183"/>
      <c r="BG48" s="181"/>
      <c r="BH48" s="182"/>
      <c r="BI48" s="182"/>
      <c r="BJ48" s="182"/>
      <c r="BK48" s="182"/>
      <c r="BL48" s="182"/>
      <c r="BM48" s="182"/>
      <c r="BN48" s="182"/>
      <c r="BO48" s="182"/>
      <c r="BP48" s="185"/>
    </row>
    <row r="49" spans="1:119" s="5" customFormat="1" ht="11.25" customHeight="1">
      <c r="B49" s="19" t="s">
        <v>103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119" s="5" customFormat="1" ht="11.25" customHeight="1">
      <c r="B50" s="19" t="s">
        <v>104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119" s="5" customFormat="1" ht="11.25" customHeight="1">
      <c r="B51" s="19" t="s">
        <v>105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119" s="5" customFormat="1" ht="11.25" customHeight="1">
      <c r="B52" s="19" t="s">
        <v>106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BE52" s="4"/>
      <c r="BF52" s="4"/>
      <c r="DB52" s="12"/>
      <c r="DC52" s="12"/>
      <c r="DD52" s="12"/>
      <c r="DE52" s="12"/>
      <c r="DF52" s="12"/>
      <c r="DG52" s="12"/>
      <c r="DH52" s="12"/>
      <c r="DI52" s="44"/>
      <c r="DJ52" s="12"/>
      <c r="DK52" s="12"/>
      <c r="DL52" s="12"/>
      <c r="DM52" s="12"/>
      <c r="DN52" s="12"/>
      <c r="DO52" s="12"/>
    </row>
    <row r="53" spans="1:119" s="5" customFormat="1" ht="11.25" customHeight="1">
      <c r="B53" s="19" t="s">
        <v>101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BE53" s="4"/>
      <c r="BF53" s="4"/>
      <c r="BG53" s="186" t="s">
        <v>92</v>
      </c>
      <c r="BH53" s="186"/>
      <c r="BI53" s="186"/>
      <c r="BJ53" s="186"/>
      <c r="BK53" s="186"/>
      <c r="BL53" s="186"/>
      <c r="BM53" s="186"/>
      <c r="BN53" s="186"/>
      <c r="BO53" s="186"/>
      <c r="BP53" s="186"/>
      <c r="DB53" s="12"/>
      <c r="DC53" s="12"/>
      <c r="DD53" s="12"/>
      <c r="DE53" s="12"/>
      <c r="DF53" s="12"/>
      <c r="DG53" s="12"/>
      <c r="DH53" s="12"/>
      <c r="DI53" s="44"/>
      <c r="DJ53" s="12"/>
      <c r="DK53" s="12"/>
      <c r="DL53" s="12"/>
      <c r="DM53" s="12"/>
      <c r="DN53" s="12"/>
      <c r="DO53" s="12"/>
    </row>
    <row r="54" spans="1:119" s="5" customFormat="1" ht="11.25" customHeight="1">
      <c r="B54" s="20" t="s">
        <v>102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DB54" s="12"/>
      <c r="DC54" s="12"/>
      <c r="DD54" s="12"/>
      <c r="DE54" s="12"/>
      <c r="DF54" s="12"/>
      <c r="DG54" s="12"/>
      <c r="DH54" s="12"/>
    </row>
    <row r="55" spans="1:119" s="5" customFormat="1" ht="21.75" customHeight="1">
      <c r="A55" s="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4"/>
      <c r="BB55" s="4"/>
      <c r="BC55" s="4"/>
      <c r="BD55" s="4"/>
      <c r="BE55" s="4"/>
      <c r="BF55" s="4"/>
      <c r="BG55" s="10"/>
      <c r="BH55" s="10"/>
      <c r="BI55" s="10"/>
      <c r="BJ55" s="10"/>
      <c r="BK55" s="10"/>
      <c r="BL55" s="10"/>
      <c r="BM55" s="10"/>
      <c r="BN55" s="10"/>
      <c r="BO55" s="10"/>
      <c r="BP55" s="10"/>
    </row>
    <row r="56" spans="1:119" s="5" customFormat="1" ht="21.75" customHeight="1">
      <c r="A56" s="6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4"/>
      <c r="BB56" s="4"/>
      <c r="BC56" s="4"/>
      <c r="BD56" s="4"/>
      <c r="BE56" s="4"/>
      <c r="BF56" s="4"/>
      <c r="BG56" s="10"/>
      <c r="BH56" s="10"/>
      <c r="BI56" s="10"/>
      <c r="BJ56" s="10"/>
      <c r="BK56" s="10"/>
      <c r="BL56" s="10"/>
      <c r="BM56" s="10"/>
      <c r="BN56" s="10"/>
      <c r="BO56" s="10"/>
      <c r="BP56" s="10"/>
    </row>
    <row r="57" spans="1:119" s="5" customFormat="1" ht="21.75" customHeight="1">
      <c r="A57" s="6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4"/>
      <c r="BB57" s="4"/>
      <c r="BC57" s="4"/>
      <c r="BD57" s="4"/>
      <c r="BE57" s="4"/>
      <c r="BF57" s="4"/>
      <c r="BG57" s="10"/>
      <c r="BH57" s="10"/>
      <c r="BI57" s="10"/>
      <c r="BJ57" s="10"/>
      <c r="BK57" s="10"/>
      <c r="BL57" s="10"/>
      <c r="BM57" s="10"/>
      <c r="BN57" s="10"/>
      <c r="BO57" s="10"/>
      <c r="BP57" s="10"/>
    </row>
    <row r="58" spans="1:119" s="5" customFormat="1" ht="21.75" customHeight="1">
      <c r="A58" s="6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4"/>
      <c r="BB58" s="4"/>
      <c r="BC58" s="4"/>
      <c r="BD58" s="4"/>
      <c r="BE58" s="4"/>
      <c r="BF58" s="4"/>
      <c r="BG58" s="10"/>
      <c r="BH58" s="10"/>
      <c r="BI58" s="10"/>
      <c r="BJ58" s="10"/>
      <c r="BK58" s="10"/>
      <c r="BL58" s="10"/>
      <c r="BM58" s="10"/>
      <c r="BN58" s="10"/>
      <c r="BO58" s="10"/>
      <c r="BP58" s="10"/>
    </row>
    <row r="59" spans="1:119" s="5" customFormat="1" ht="21.75" customHeight="1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4"/>
      <c r="BB59" s="4"/>
      <c r="BC59" s="4"/>
      <c r="BD59" s="4"/>
      <c r="BE59" s="4"/>
      <c r="BF59" s="4"/>
      <c r="BG59" s="10"/>
      <c r="BH59" s="10"/>
      <c r="BI59" s="10"/>
      <c r="BJ59" s="10"/>
      <c r="BK59" s="10"/>
      <c r="BL59" s="10"/>
      <c r="BM59" s="10"/>
      <c r="BN59" s="10"/>
      <c r="BO59" s="10"/>
      <c r="BP59" s="10"/>
    </row>
    <row r="60" spans="1:119" s="5" customFormat="1" ht="21.75" customHeight="1">
      <c r="A60" s="6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4"/>
      <c r="BB60" s="4"/>
      <c r="BC60" s="4"/>
      <c r="BD60" s="4"/>
      <c r="BE60" s="4"/>
      <c r="BF60" s="4"/>
      <c r="BG60" s="10"/>
      <c r="BH60" s="10"/>
      <c r="BI60" s="10"/>
      <c r="BJ60" s="10"/>
      <c r="BK60" s="10"/>
      <c r="BL60" s="10"/>
      <c r="BM60" s="10"/>
      <c r="BN60" s="10"/>
      <c r="BO60" s="10"/>
      <c r="BP60" s="10"/>
    </row>
    <row r="61" spans="1:119" s="5" customFormat="1" ht="21.75" customHeight="1">
      <c r="A61" s="6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4"/>
      <c r="BB61" s="4"/>
      <c r="BC61" s="4"/>
      <c r="BD61" s="4"/>
      <c r="BE61" s="4"/>
      <c r="BF61" s="4"/>
      <c r="BG61" s="10"/>
      <c r="BH61" s="10"/>
      <c r="BI61" s="10"/>
      <c r="BJ61" s="10"/>
      <c r="BK61" s="10"/>
      <c r="BL61" s="10"/>
      <c r="BM61" s="10"/>
      <c r="BN61" s="10"/>
      <c r="BO61" s="10"/>
      <c r="BP61" s="10"/>
    </row>
    <row r="62" spans="1:119" s="5" customFormat="1" ht="21.75" customHeight="1">
      <c r="A62" s="6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4"/>
      <c r="BB62" s="4"/>
      <c r="BC62" s="4"/>
      <c r="BD62" s="4"/>
      <c r="BE62" s="4"/>
      <c r="BF62" s="4"/>
      <c r="BG62" s="10"/>
      <c r="BH62" s="10"/>
      <c r="BI62" s="10"/>
      <c r="BJ62" s="10"/>
      <c r="BK62" s="10"/>
      <c r="BL62" s="10"/>
      <c r="BM62" s="10"/>
      <c r="BN62" s="10"/>
      <c r="BO62" s="10"/>
      <c r="BP62" s="10"/>
    </row>
    <row r="63" spans="1:119" s="5" customFormat="1" ht="21.75" customHeight="1">
      <c r="A63" s="6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4"/>
      <c r="BB63" s="4"/>
      <c r="BC63" s="4"/>
      <c r="BD63" s="4"/>
      <c r="BE63" s="4"/>
      <c r="BF63" s="4"/>
      <c r="BG63" s="10"/>
      <c r="BH63" s="10"/>
      <c r="BI63" s="10"/>
      <c r="BJ63" s="10"/>
      <c r="BK63" s="10"/>
      <c r="BL63" s="10"/>
      <c r="BM63" s="10"/>
      <c r="BN63" s="10"/>
      <c r="BO63" s="10"/>
      <c r="BP63" s="10"/>
    </row>
    <row r="64" spans="1:119" s="5" customFormat="1" ht="21.75" customHeight="1" thickBo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74" s="5" customFormat="1" ht="21.75" customHeight="1" thickBot="1">
      <c r="A65" s="12"/>
      <c r="W65" s="12"/>
      <c r="Z65" s="12"/>
      <c r="AE65" s="12"/>
      <c r="AJ65" s="12"/>
      <c r="AP65" s="12"/>
      <c r="AQ65" s="12"/>
      <c r="BR65" s="13" t="s">
        <v>42</v>
      </c>
      <c r="BS65" s="187" t="s">
        <v>43</v>
      </c>
      <c r="BT65" s="188"/>
      <c r="BU65" s="189"/>
      <c r="BV65" s="2"/>
    </row>
    <row r="66" spans="1:74" s="5" customFormat="1" ht="22.5" customHeight="1">
      <c r="A66" s="12"/>
      <c r="BR66" s="21">
        <f>IF(OR(AG21=10%, AG21=0.1), 0.1, IF(OR(AG21=8%, AG21=0.08), 0.08, 0))</f>
        <v>0.1</v>
      </c>
      <c r="BS66" s="29" t="s">
        <v>44</v>
      </c>
      <c r="BT66" s="30">
        <f>IF(COUNTIF(AG21:AG36,BS66)=0,"",COUNTIF(AG21:AG36,BS66))</f>
        <v>6</v>
      </c>
      <c r="BU66" s="14">
        <v>0.1</v>
      </c>
      <c r="BV66" s="2"/>
    </row>
    <row r="67" spans="1:74" s="5" customFormat="1" ht="22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BR67" s="21">
        <f>IF(OR(AG23=10%, AG23=0.1), 0.1, IF(OR(AG23="8%", AG23=0.08), 0.08, 0))</f>
        <v>0.1</v>
      </c>
      <c r="BS67" s="31" t="s">
        <v>91</v>
      </c>
      <c r="BT67" s="30">
        <f>IF(COUNTIF(AG21:AG36,BS68)=0,"",COUNTIF(AG21:AG36,BS68))</f>
        <v>2</v>
      </c>
      <c r="BU67" s="16">
        <v>0.08</v>
      </c>
      <c r="BV67" s="2"/>
    </row>
    <row r="68" spans="1:74" s="5" customFormat="1" ht="22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BR68" s="21">
        <f>IF(OR(AG25=10%, AG25=0.1), 0.1, IF(OR(AG25="8%", AG25=0.08), 0.08, 0))</f>
        <v>0.1</v>
      </c>
      <c r="BS68" s="31" t="s">
        <v>91</v>
      </c>
      <c r="BT68" s="30">
        <f>IF(COUNTIF(AG21:AH36,BS67)=0,"",COUNTIF(AG21:AH36,BS67))</f>
        <v>2</v>
      </c>
      <c r="BU68" s="16">
        <v>0.08</v>
      </c>
      <c r="BV68" s="2"/>
    </row>
    <row r="69" spans="1:74" s="5" customFormat="1" ht="22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BR69" s="21">
        <f>IF(OR(AG27=10%, AG27=0.1), 0.1, IF(OR(AG27="8%", AG27=0.08), 0.08, 0))</f>
        <v>0.1</v>
      </c>
      <c r="BS69" s="31" t="s">
        <v>31</v>
      </c>
      <c r="BT69" s="30" t="str">
        <f>IF(COUNTIF(AG21:AH36,BS69)=0,"",COUNTIF(AG21:AH36,BS69))</f>
        <v/>
      </c>
      <c r="BU69" s="16">
        <v>0</v>
      </c>
      <c r="BV69" s="2"/>
    </row>
    <row r="70" spans="1:74" s="5" customFormat="1" ht="22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BR70" s="21">
        <f>IF(OR(AG29=10%, AG29=0.1), 0.1, IF(OR(AG29="8%", AG29=0.08), 0.08, 0))</f>
        <v>0.1</v>
      </c>
      <c r="BS70" s="31" t="s">
        <v>31</v>
      </c>
      <c r="BT70" s="30" t="str">
        <f>IF(COUNTIF(AH37:AI37,BS70)=0,"",COUNTIF(AH37:AI37,BS70))</f>
        <v/>
      </c>
      <c r="BU70" s="16">
        <v>0</v>
      </c>
      <c r="BV70" s="2"/>
    </row>
    <row r="71" spans="1:74" s="5" customFormat="1" ht="22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BR71" s="21">
        <f>IF(OR(AG31=10%, AG31=0.1), 0.1, IF(OR(AG31="8%", AG31=0.08), 0.08, 0))</f>
        <v>0.1</v>
      </c>
      <c r="BS71" s="31" t="s">
        <v>31</v>
      </c>
      <c r="BT71" s="30" t="str">
        <f>IF(COUNTIF(AH37:AI38,BS71)=0,"",COUNTIF(AH37:AI38,BS71))</f>
        <v/>
      </c>
      <c r="BU71" s="16">
        <v>0</v>
      </c>
      <c r="BV71" s="2"/>
    </row>
    <row r="72" spans="1:74" s="5" customFormat="1" ht="22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BR72" s="21">
        <f>IF(OR(AG33=10%, AG33=0.1), 0.1, IF(OR(AG33="8%", AG33=0.08), 0.08, 0))</f>
        <v>0.08</v>
      </c>
      <c r="BS72" s="31" t="s">
        <v>31</v>
      </c>
      <c r="BT72" s="30" t="str">
        <f>IF(COUNTIF(AH37:AI39,BS72)=0,"",COUNTIF(AH37:AI39,BS72))</f>
        <v/>
      </c>
      <c r="BU72" s="16">
        <v>0</v>
      </c>
      <c r="BV72" s="2"/>
    </row>
    <row r="73" spans="1:74" s="5" customFormat="1" ht="22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BR73" s="21">
        <f>IF(OR(AG35=10%, AG35=0.1), 0.1, IF(OR(AG35="8%", AG35=0.08), 0.08, 0))</f>
        <v>0.08</v>
      </c>
      <c r="BS73" s="31" t="s">
        <v>31</v>
      </c>
      <c r="BT73" s="30" t="str">
        <f>IF(COUNTIF(AH37:AI40,BS73)=0,"",COUNTIF(AH37:AI40,BS73))</f>
        <v/>
      </c>
      <c r="BU73" s="16">
        <v>0</v>
      </c>
      <c r="BV73" s="2"/>
    </row>
    <row r="74" spans="1:74" s="5" customFormat="1" ht="22.5" customHeight="1" thickBo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BR74" s="32"/>
      <c r="BS74" s="33" t="s">
        <v>45</v>
      </c>
      <c r="BT74" s="34">
        <f>COUNT(BT66:BT69)</f>
        <v>3</v>
      </c>
      <c r="BU74" s="35"/>
      <c r="BV74" s="2"/>
    </row>
    <row r="75" spans="1:74" s="5" customFormat="1" ht="22.5" customHeight="1" thickBo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BR75" s="36" t="s">
        <v>46</v>
      </c>
      <c r="BS75" s="37"/>
      <c r="BT75" s="38"/>
      <c r="BU75" s="38"/>
      <c r="BV75" s="2"/>
    </row>
    <row r="76" spans="1:74" s="5" customFormat="1" ht="22.5" customHeight="1" thickTop="1" thickBo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BR76" s="39" t="s">
        <v>47</v>
      </c>
      <c r="BS76" s="40" t="s">
        <v>48</v>
      </c>
      <c r="BT76" s="37"/>
      <c r="BU76" s="38"/>
      <c r="BV76" s="2"/>
    </row>
    <row r="77" spans="1:74" s="5" customFormat="1" ht="22.5" customHeight="1" thickTop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BR77" s="41" t="s">
        <v>49</v>
      </c>
      <c r="BS77" s="2" t="s">
        <v>50</v>
      </c>
      <c r="BT77" s="2"/>
      <c r="BU77" s="2"/>
      <c r="BV77" s="2"/>
    </row>
    <row r="78" spans="1:74" s="5" customFormat="1" ht="10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BR78" s="2"/>
      <c r="BS78" s="37"/>
      <c r="BT78" s="38"/>
      <c r="BU78" s="38"/>
      <c r="BV78" s="2"/>
    </row>
    <row r="79" spans="1:74" s="5" customFormat="1" ht="10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BR79" s="15" t="s">
        <v>51</v>
      </c>
      <c r="BT79" s="38"/>
      <c r="BU79" s="38"/>
      <c r="BV79" s="2"/>
    </row>
    <row r="80" spans="1:74" s="5" customFormat="1" ht="10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R80" s="3" t="s">
        <v>76</v>
      </c>
      <c r="BS80" s="37"/>
      <c r="BT80" s="38"/>
      <c r="BU80" s="38"/>
      <c r="BV80" s="2"/>
    </row>
    <row r="81" spans="1:74" ht="10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</row>
    <row r="82" spans="1:74" ht="10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74" ht="10.5" customHeight="1">
      <c r="A83" s="42"/>
      <c r="B83" s="42"/>
      <c r="C83" s="42"/>
      <c r="Z83" s="5"/>
      <c r="AA83" s="5"/>
      <c r="AB83" s="5"/>
      <c r="AC83" s="5"/>
      <c r="AD83" s="7"/>
      <c r="AS83" s="7"/>
      <c r="AT83" s="7"/>
      <c r="BR83" s="38"/>
      <c r="BS83" s="2"/>
      <c r="BT83"/>
      <c r="BU83"/>
      <c r="BV83"/>
    </row>
    <row r="84" spans="1:74" ht="10.5" customHeight="1">
      <c r="A84" s="42"/>
      <c r="B84" s="42"/>
      <c r="C84" s="42"/>
      <c r="Z84" s="5"/>
      <c r="AA84" s="5"/>
      <c r="AB84" s="5"/>
      <c r="AC84" s="5"/>
      <c r="AD84" s="7"/>
      <c r="AS84" s="7"/>
      <c r="AT84" s="7"/>
      <c r="BR84" s="38"/>
      <c r="BS84" s="2"/>
      <c r="BT84"/>
      <c r="BU84"/>
      <c r="BV84"/>
    </row>
    <row r="85" spans="1:74" ht="10.5" customHeight="1">
      <c r="A85" s="42"/>
      <c r="B85" s="42"/>
      <c r="C85" s="42"/>
      <c r="Z85" s="5"/>
      <c r="AA85" s="5"/>
      <c r="AB85" s="5"/>
      <c r="AC85" s="5"/>
      <c r="AD85" s="8"/>
      <c r="AS85" s="7"/>
      <c r="AT85" s="7"/>
      <c r="BR85" s="38"/>
      <c r="BS85" s="2"/>
      <c r="BT85"/>
      <c r="BU85"/>
      <c r="BV85"/>
    </row>
    <row r="86" spans="1:74" ht="10.5" customHeight="1">
      <c r="A86" s="42"/>
      <c r="B86" s="42"/>
      <c r="C86" s="42"/>
      <c r="Z86" s="5"/>
      <c r="AA86" s="5"/>
      <c r="AB86" s="5"/>
      <c r="AC86" s="5"/>
      <c r="AD86" s="8"/>
      <c r="AS86" s="7"/>
      <c r="AT86" s="8"/>
      <c r="BR86" s="38"/>
      <c r="BS86" s="2"/>
      <c r="BT86"/>
      <c r="BU86"/>
      <c r="BV86"/>
    </row>
    <row r="87" spans="1:74" ht="10.5" customHeight="1">
      <c r="A87" s="42"/>
      <c r="B87" s="42"/>
      <c r="C87" s="42"/>
      <c r="Z87" s="5"/>
      <c r="AA87" s="5"/>
      <c r="AB87" s="5"/>
      <c r="AC87" s="5"/>
      <c r="AD87" s="5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7"/>
      <c r="AT87" s="9"/>
      <c r="BR87" s="38"/>
      <c r="BS87" s="2"/>
      <c r="BT87"/>
      <c r="BU87"/>
      <c r="BV87"/>
    </row>
    <row r="88" spans="1:74" ht="10.5" customHeight="1">
      <c r="A88" s="42"/>
      <c r="B88" s="42"/>
      <c r="C88" s="4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7"/>
      <c r="AT88" s="8"/>
    </row>
    <row r="89" spans="1:74" ht="10.5" customHeight="1">
      <c r="A89" s="42"/>
      <c r="B89" s="42"/>
      <c r="C89" s="42"/>
    </row>
    <row r="90" spans="1:74" ht="10.5" customHeight="1">
      <c r="A90" s="42"/>
      <c r="B90" s="42"/>
      <c r="C90" s="42"/>
    </row>
    <row r="91" spans="1:74" ht="10.5" customHeight="1"/>
    <row r="98" spans="1:43"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100" spans="1:43">
      <c r="A100" s="1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12"/>
      <c r="X100" s="5"/>
      <c r="Y100" s="5"/>
      <c r="Z100" s="12"/>
      <c r="AA100" s="5"/>
      <c r="AB100" s="5"/>
      <c r="AC100" s="5"/>
      <c r="AD100" s="5"/>
      <c r="AE100" s="12"/>
      <c r="AF100" s="5"/>
      <c r="AG100" s="5"/>
      <c r="AH100" s="5"/>
      <c r="AI100" s="5"/>
      <c r="AJ100" s="12"/>
      <c r="AK100" s="5"/>
      <c r="AL100" s="5"/>
      <c r="AM100" s="5"/>
      <c r="AN100" s="5"/>
      <c r="AO100" s="5"/>
      <c r="AP100" s="12"/>
      <c r="AQ100" s="12"/>
    </row>
  </sheetData>
  <sheetProtection algorithmName="SHA-512" hashValue="+YIACNBmvVcVMYxuCKCVwVy3rLeRsxJT79a13+kZhjTfW3pGgmJBvw8o5z8ZQECprAChpHD9Sm8BeBmN64KGmw==" saltValue="jP8jD7KBBmjVmIiP2tyfhg==" spinCount="100000" sheet="1" selectLockedCells="1"/>
  <mergeCells count="161">
    <mergeCell ref="BG53:BP54"/>
    <mergeCell ref="BS65:BU65"/>
    <mergeCell ref="A45:AL48"/>
    <mergeCell ref="AM45:AV46"/>
    <mergeCell ref="AW45:BF46"/>
    <mergeCell ref="BG45:BP46"/>
    <mergeCell ref="AM47:AV48"/>
    <mergeCell ref="AW47:BF48"/>
    <mergeCell ref="BG47:BP48"/>
    <mergeCell ref="A41:AF42"/>
    <mergeCell ref="AG41:AL42"/>
    <mergeCell ref="AM41:AV42"/>
    <mergeCell ref="AW41:BF42"/>
    <mergeCell ref="BG41:BP42"/>
    <mergeCell ref="A43:AF44"/>
    <mergeCell ref="AG43:AL44"/>
    <mergeCell ref="AM43:AV44"/>
    <mergeCell ref="AW43:BF44"/>
    <mergeCell ref="BG43:BP44"/>
    <mergeCell ref="A37:AL38"/>
    <mergeCell ref="AM37:AV38"/>
    <mergeCell ref="AW37:BF38"/>
    <mergeCell ref="BG37:BP38"/>
    <mergeCell ref="A39:AF40"/>
    <mergeCell ref="AG39:AL40"/>
    <mergeCell ref="AM39:AV40"/>
    <mergeCell ref="AW39:BF40"/>
    <mergeCell ref="BG39:BP40"/>
    <mergeCell ref="A35:E36"/>
    <mergeCell ref="F35:Q36"/>
    <mergeCell ref="R35:V36"/>
    <mergeCell ref="W35:AA36"/>
    <mergeCell ref="AB35:AF36"/>
    <mergeCell ref="AG35:AL36"/>
    <mergeCell ref="AM35:AV36"/>
    <mergeCell ref="AW35:BF36"/>
    <mergeCell ref="BG35:BP36"/>
    <mergeCell ref="AM31:AV32"/>
    <mergeCell ref="AW31:BF32"/>
    <mergeCell ref="BG31:BP32"/>
    <mergeCell ref="A33:E34"/>
    <mergeCell ref="F33:Q34"/>
    <mergeCell ref="R33:V34"/>
    <mergeCell ref="W33:AA34"/>
    <mergeCell ref="AB33:AF34"/>
    <mergeCell ref="AG33:AL34"/>
    <mergeCell ref="AM33:AV34"/>
    <mergeCell ref="A31:E32"/>
    <mergeCell ref="F31:Q32"/>
    <mergeCell ref="R31:V32"/>
    <mergeCell ref="W31:AA32"/>
    <mergeCell ref="AB31:AF32"/>
    <mergeCell ref="AG31:AL32"/>
    <mergeCell ref="AW33:BF34"/>
    <mergeCell ref="BG33:BP34"/>
    <mergeCell ref="A29:E30"/>
    <mergeCell ref="F29:Q30"/>
    <mergeCell ref="R29:V30"/>
    <mergeCell ref="W29:AA30"/>
    <mergeCell ref="AB29:AF30"/>
    <mergeCell ref="AG29:AL30"/>
    <mergeCell ref="AM29:AV30"/>
    <mergeCell ref="AW29:BF30"/>
    <mergeCell ref="BG29:BP30"/>
    <mergeCell ref="A27:E28"/>
    <mergeCell ref="F27:Q28"/>
    <mergeCell ref="R27:V28"/>
    <mergeCell ref="W27:AA28"/>
    <mergeCell ref="AB27:AF28"/>
    <mergeCell ref="AG27:AL28"/>
    <mergeCell ref="AM27:AV28"/>
    <mergeCell ref="AW27:BF28"/>
    <mergeCell ref="BG27:BP28"/>
    <mergeCell ref="AM23:AV24"/>
    <mergeCell ref="AW23:BF24"/>
    <mergeCell ref="BG23:BP24"/>
    <mergeCell ref="A25:E26"/>
    <mergeCell ref="F25:Q26"/>
    <mergeCell ref="R25:V26"/>
    <mergeCell ref="W25:AA26"/>
    <mergeCell ref="AB25:AF26"/>
    <mergeCell ref="AG25:AL26"/>
    <mergeCell ref="AM25:AV26"/>
    <mergeCell ref="A23:E24"/>
    <mergeCell ref="F23:Q24"/>
    <mergeCell ref="R23:V24"/>
    <mergeCell ref="W23:AA24"/>
    <mergeCell ref="AB23:AF24"/>
    <mergeCell ref="AG23:AL24"/>
    <mergeCell ref="AW25:BF26"/>
    <mergeCell ref="BG25:BP26"/>
    <mergeCell ref="A21:E22"/>
    <mergeCell ref="F21:Q22"/>
    <mergeCell ref="R21:V22"/>
    <mergeCell ref="W21:AA22"/>
    <mergeCell ref="AB21:AF22"/>
    <mergeCell ref="AG21:AL22"/>
    <mergeCell ref="AM21:AV22"/>
    <mergeCell ref="AW21:BF22"/>
    <mergeCell ref="BG21:BP22"/>
    <mergeCell ref="BE12:BF13"/>
    <mergeCell ref="A12:F14"/>
    <mergeCell ref="G12:I14"/>
    <mergeCell ref="J12:J14"/>
    <mergeCell ref="K12:K14"/>
    <mergeCell ref="L12:L14"/>
    <mergeCell ref="M12:M14"/>
    <mergeCell ref="T12:T14"/>
    <mergeCell ref="U12:U14"/>
    <mergeCell ref="V12:V14"/>
    <mergeCell ref="AK16:AO16"/>
    <mergeCell ref="A17:E20"/>
    <mergeCell ref="F17:Q20"/>
    <mergeCell ref="R17:V20"/>
    <mergeCell ref="W17:AA20"/>
    <mergeCell ref="AB17:AF20"/>
    <mergeCell ref="AG17:AL20"/>
    <mergeCell ref="AM17:BP18"/>
    <mergeCell ref="AM19:AV20"/>
    <mergeCell ref="AW19:BF20"/>
    <mergeCell ref="BG19:BP20"/>
    <mergeCell ref="A4:S5"/>
    <mergeCell ref="AV6:AZ7"/>
    <mergeCell ref="BA6:BP7"/>
    <mergeCell ref="A6:S7"/>
    <mergeCell ref="A1:S3"/>
    <mergeCell ref="AB1:AO4"/>
    <mergeCell ref="BB1:BD2"/>
    <mergeCell ref="BE1:BF2"/>
    <mergeCell ref="BG1:BI2"/>
    <mergeCell ref="AV1:BA2"/>
    <mergeCell ref="Z6:AQ7"/>
    <mergeCell ref="BJ1:BK2"/>
    <mergeCell ref="BL1:BN2"/>
    <mergeCell ref="BO1:BP2"/>
    <mergeCell ref="AV4:AZ5"/>
    <mergeCell ref="BA4:BG5"/>
    <mergeCell ref="N12:N14"/>
    <mergeCell ref="O12:O14"/>
    <mergeCell ref="P12:P14"/>
    <mergeCell ref="Q12:Q14"/>
    <mergeCell ref="BG12:BJ13"/>
    <mergeCell ref="BK12:BL13"/>
    <mergeCell ref="AV8:AZ11"/>
    <mergeCell ref="BA8:BP11"/>
    <mergeCell ref="A8:S10"/>
    <mergeCell ref="AV14:AZ15"/>
    <mergeCell ref="AV12:AZ13"/>
    <mergeCell ref="BM14:BP15"/>
    <mergeCell ref="BM12:BP13"/>
    <mergeCell ref="Z8:AQ10"/>
    <mergeCell ref="X12:AE14"/>
    <mergeCell ref="Y15:AN15"/>
    <mergeCell ref="AF12:AI14"/>
    <mergeCell ref="BA14:BD15"/>
    <mergeCell ref="BE14:BF15"/>
    <mergeCell ref="BG14:BJ15"/>
    <mergeCell ref="BK14:BL15"/>
    <mergeCell ref="R12:R14"/>
    <mergeCell ref="S12:S14"/>
    <mergeCell ref="BA12:BD13"/>
  </mergeCells>
  <phoneticPr fontId="3"/>
  <dataValidations count="2">
    <dataValidation type="list" allowBlank="1" showInputMessage="1" showErrorMessage="1" promptTitle="消費税の端数処理方法の選択" prompt="端数処理方法はセル右端のプルダウン「▽」より選択してください" sqref="BR77" xr:uid="{B0F92559-29B3-409C-AE60-20526479D98C}">
      <formula1>"切捨て,切上げ,四捨五入"</formula1>
    </dataValidation>
    <dataValidation type="list" allowBlank="1" showInputMessage="1" showErrorMessage="1" sqref="AG21:AL36" xr:uid="{7AF25AD1-D330-4C13-AFCC-13264C2C2313}">
      <formula1>"　,10%,8%,不/非課税"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38100</xdr:rowOff>
                  </from>
                  <to>
                    <xdr:col>33</xdr:col>
                    <xdr:colOff>142875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861B6-402F-4862-BC99-F5EDB76C6BB8}">
  <sheetPr>
    <tabColor rgb="FFFF0000"/>
  </sheetPr>
  <dimension ref="A1:DU80"/>
  <sheetViews>
    <sheetView view="pageBreakPreview" zoomScaleNormal="100" zoomScaleSheetLayoutView="100" workbookViewId="0">
      <selection activeCell="C12" sqref="C12:X28"/>
    </sheetView>
  </sheetViews>
  <sheetFormatPr defaultRowHeight="13.5"/>
  <cols>
    <col min="1" max="2" width="2.25" style="8" customWidth="1"/>
    <col min="3" max="10" width="2.125" style="8" customWidth="1"/>
    <col min="11" max="13" width="2.25" style="8" customWidth="1"/>
    <col min="14" max="24" width="2.125" style="8" customWidth="1"/>
    <col min="25" max="26" width="2.25" style="8" customWidth="1"/>
    <col min="27" max="68" width="2.125" style="8" customWidth="1"/>
    <col min="69" max="69" width="9" style="5"/>
    <col min="70" max="125" width="2.5" style="5" customWidth="1"/>
    <col min="126" max="141" width="2.5" customWidth="1"/>
  </cols>
  <sheetData>
    <row r="1" spans="1:72" s="8" customFormat="1" ht="10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1" t="s">
        <v>1</v>
      </c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3"/>
      <c r="AS1" s="7"/>
      <c r="AT1" s="7"/>
      <c r="AU1" s="7"/>
      <c r="AV1" s="7"/>
      <c r="AW1" s="70" t="s">
        <v>2</v>
      </c>
      <c r="AX1" s="71"/>
      <c r="AY1" s="71"/>
      <c r="AZ1" s="71"/>
      <c r="BA1" s="71"/>
      <c r="BB1" s="212">
        <f ca="1">YEAR(TODAY())</f>
        <v>2025</v>
      </c>
      <c r="BC1" s="212"/>
      <c r="BD1" s="212"/>
      <c r="BE1" s="45" t="s">
        <v>3</v>
      </c>
      <c r="BF1" s="45"/>
      <c r="BG1" s="212">
        <f ca="1">MONTH(TODAY())</f>
        <v>5</v>
      </c>
      <c r="BH1" s="212"/>
      <c r="BI1" s="212"/>
      <c r="BJ1" s="45" t="s">
        <v>5</v>
      </c>
      <c r="BK1" s="45"/>
      <c r="BL1" s="212">
        <f ca="1">DAY(TODAY())</f>
        <v>8</v>
      </c>
      <c r="BM1" s="212"/>
      <c r="BN1" s="212"/>
      <c r="BO1" s="45" t="s">
        <v>7</v>
      </c>
      <c r="BP1" s="49"/>
    </row>
    <row r="2" spans="1:72" s="8" customFormat="1" ht="10.5" customHeight="1" thickBot="1"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4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6"/>
      <c r="AS2" s="7"/>
      <c r="AT2" s="7"/>
      <c r="AU2" s="7"/>
      <c r="AV2" s="7"/>
      <c r="AW2" s="72"/>
      <c r="AX2" s="73"/>
      <c r="AY2" s="73"/>
      <c r="AZ2" s="73"/>
      <c r="BA2" s="73"/>
      <c r="BB2" s="213"/>
      <c r="BC2" s="213"/>
      <c r="BD2" s="213"/>
      <c r="BE2" s="46"/>
      <c r="BF2" s="46"/>
      <c r="BG2" s="213"/>
      <c r="BH2" s="213"/>
      <c r="BI2" s="213"/>
      <c r="BJ2" s="46"/>
      <c r="BK2" s="46"/>
      <c r="BL2" s="213"/>
      <c r="BM2" s="213"/>
      <c r="BN2" s="213"/>
      <c r="BO2" s="46"/>
      <c r="BP2" s="50"/>
    </row>
    <row r="3" spans="1:72" s="8" customFormat="1" ht="10.5" customHeight="1" thickBot="1">
      <c r="N3" s="7"/>
      <c r="Y3" s="67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9"/>
      <c r="BR3" s="17"/>
      <c r="BS3" s="17"/>
      <c r="BT3" s="17"/>
    </row>
    <row r="4" spans="1:72" s="8" customFormat="1" ht="9" customHeight="1" thickBot="1"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7"/>
      <c r="AQ4" s="9"/>
      <c r="BR4" s="17"/>
      <c r="BS4" s="17"/>
      <c r="BT4" s="17"/>
    </row>
    <row r="5" spans="1:72" s="8" customFormat="1" ht="9" customHeight="1">
      <c r="AA5" s="214" t="s">
        <v>82</v>
      </c>
      <c r="AB5" s="215"/>
      <c r="AC5" s="215"/>
      <c r="AD5" s="215"/>
      <c r="AE5" s="215"/>
      <c r="AF5" s="215"/>
      <c r="AG5" s="345" t="s">
        <v>8</v>
      </c>
      <c r="AH5" s="346"/>
      <c r="AI5" s="346"/>
      <c r="AJ5" s="346"/>
      <c r="AK5" s="224" t="s">
        <v>95</v>
      </c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5"/>
      <c r="AY5" s="230" t="s">
        <v>94</v>
      </c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31"/>
      <c r="BR5" s="17"/>
      <c r="BS5" s="17"/>
      <c r="BT5" s="17"/>
    </row>
    <row r="6" spans="1:72" s="8" customFormat="1" ht="9" customHeight="1">
      <c r="AA6" s="216"/>
      <c r="AB6" s="217"/>
      <c r="AC6" s="217"/>
      <c r="AD6" s="217"/>
      <c r="AE6" s="217"/>
      <c r="AF6" s="217"/>
      <c r="AG6" s="347"/>
      <c r="AH6" s="348"/>
      <c r="AI6" s="348"/>
      <c r="AJ6" s="348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7"/>
      <c r="AY6" s="232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33"/>
      <c r="BR6" s="17"/>
      <c r="BS6" s="17"/>
      <c r="BT6" s="17"/>
    </row>
    <row r="7" spans="1:72" s="8" customFormat="1" ht="9" customHeight="1">
      <c r="AA7" s="216"/>
      <c r="AB7" s="217"/>
      <c r="AC7" s="217"/>
      <c r="AD7" s="217"/>
      <c r="AE7" s="217"/>
      <c r="AF7" s="217"/>
      <c r="AG7" s="347"/>
      <c r="AH7" s="348"/>
      <c r="AI7" s="348"/>
      <c r="AJ7" s="348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7"/>
      <c r="AY7" s="232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33"/>
      <c r="BR7" s="17"/>
      <c r="BS7" s="17"/>
      <c r="BT7" s="17"/>
    </row>
    <row r="8" spans="1:72" s="8" customFormat="1" ht="9" customHeight="1">
      <c r="AA8" s="216"/>
      <c r="AB8" s="217"/>
      <c r="AC8" s="217"/>
      <c r="AD8" s="217"/>
      <c r="AE8" s="217"/>
      <c r="AF8" s="217"/>
      <c r="AG8" s="349"/>
      <c r="AH8" s="350"/>
      <c r="AI8" s="350"/>
      <c r="AJ8" s="350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9"/>
      <c r="AY8" s="234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35"/>
    </row>
    <row r="9" spans="1:72" s="8" customFormat="1" ht="10.5" customHeight="1">
      <c r="AA9" s="216" t="s">
        <v>85</v>
      </c>
      <c r="AB9" s="217"/>
      <c r="AC9" s="217"/>
      <c r="AD9" s="217"/>
      <c r="AE9" s="217"/>
      <c r="AF9" s="217"/>
      <c r="AG9" s="247" t="s">
        <v>98</v>
      </c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8"/>
    </row>
    <row r="10" spans="1:72" s="8" customFormat="1" ht="10.5" customHeight="1">
      <c r="AA10" s="216"/>
      <c r="AB10" s="217"/>
      <c r="AC10" s="217"/>
      <c r="AD10" s="217"/>
      <c r="AE10" s="217"/>
      <c r="AF10" s="21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8"/>
    </row>
    <row r="11" spans="1:72" s="8" customFormat="1" ht="10.5" customHeight="1">
      <c r="AA11" s="216"/>
      <c r="AB11" s="217"/>
      <c r="AC11" s="217"/>
      <c r="AD11" s="217"/>
      <c r="AE11" s="217"/>
      <c r="AF11" s="21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8"/>
    </row>
    <row r="12" spans="1:72" s="8" customFormat="1" ht="10.5" customHeight="1">
      <c r="C12" s="236" t="s">
        <v>0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AA12" s="216"/>
      <c r="AB12" s="217"/>
      <c r="AC12" s="217"/>
      <c r="AD12" s="217"/>
      <c r="AE12" s="217"/>
      <c r="AF12" s="21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8"/>
    </row>
    <row r="13" spans="1:72" s="8" customFormat="1" ht="10.5" customHeight="1"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AA13" s="237" t="s">
        <v>84</v>
      </c>
      <c r="AB13" s="238"/>
      <c r="AC13" s="238"/>
      <c r="AD13" s="238"/>
      <c r="AE13" s="238"/>
      <c r="AF13" s="238"/>
      <c r="AG13" s="351" t="s">
        <v>96</v>
      </c>
      <c r="AH13" s="247"/>
      <c r="AI13" s="247"/>
      <c r="AJ13" s="238" t="s">
        <v>17</v>
      </c>
      <c r="AK13" s="238"/>
      <c r="AL13" s="238"/>
      <c r="AM13" s="351" t="s">
        <v>97</v>
      </c>
      <c r="AN13" s="247"/>
      <c r="AO13" s="247"/>
      <c r="AP13" s="238" t="s">
        <v>17</v>
      </c>
      <c r="AQ13" s="238"/>
      <c r="AR13" s="238"/>
      <c r="AS13" s="351" t="s">
        <v>96</v>
      </c>
      <c r="AT13" s="247"/>
      <c r="AU13" s="247"/>
      <c r="AV13" s="238" t="s">
        <v>90</v>
      </c>
      <c r="AW13" s="238"/>
      <c r="AX13" s="238"/>
      <c r="AY13" s="238"/>
      <c r="AZ13" s="238"/>
      <c r="BA13" s="238"/>
      <c r="BB13" s="351" t="s">
        <v>96</v>
      </c>
      <c r="BC13" s="247"/>
      <c r="BD13" s="247"/>
      <c r="BE13" s="238" t="s">
        <v>17</v>
      </c>
      <c r="BF13" s="238"/>
      <c r="BG13" s="238"/>
      <c r="BH13" s="351" t="s">
        <v>97</v>
      </c>
      <c r="BI13" s="247"/>
      <c r="BJ13" s="247"/>
      <c r="BK13" s="238" t="s">
        <v>17</v>
      </c>
      <c r="BL13" s="238"/>
      <c r="BM13" s="238"/>
      <c r="BN13" s="351" t="s">
        <v>96</v>
      </c>
      <c r="BO13" s="247"/>
      <c r="BP13" s="248"/>
    </row>
    <row r="14" spans="1:72" s="8" customFormat="1" ht="10.5" customHeight="1"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AA14" s="237"/>
      <c r="AB14" s="238"/>
      <c r="AC14" s="238"/>
      <c r="AD14" s="238"/>
      <c r="AE14" s="238"/>
      <c r="AF14" s="238"/>
      <c r="AG14" s="247"/>
      <c r="AH14" s="247"/>
      <c r="AI14" s="247"/>
      <c r="AJ14" s="238"/>
      <c r="AK14" s="238"/>
      <c r="AL14" s="238"/>
      <c r="AM14" s="247"/>
      <c r="AN14" s="247"/>
      <c r="AO14" s="247"/>
      <c r="AP14" s="238"/>
      <c r="AQ14" s="238"/>
      <c r="AR14" s="238"/>
      <c r="AS14" s="247"/>
      <c r="AT14" s="247"/>
      <c r="AU14" s="247"/>
      <c r="AV14" s="238"/>
      <c r="AW14" s="238"/>
      <c r="AX14" s="238"/>
      <c r="AY14" s="238"/>
      <c r="AZ14" s="238"/>
      <c r="BA14" s="238"/>
      <c r="BB14" s="247"/>
      <c r="BC14" s="247"/>
      <c r="BD14" s="247"/>
      <c r="BE14" s="238"/>
      <c r="BF14" s="238"/>
      <c r="BG14" s="238"/>
      <c r="BH14" s="247"/>
      <c r="BI14" s="247"/>
      <c r="BJ14" s="247"/>
      <c r="BK14" s="238"/>
      <c r="BL14" s="238"/>
      <c r="BM14" s="238"/>
      <c r="BN14" s="247"/>
      <c r="BO14" s="247"/>
      <c r="BP14" s="248"/>
    </row>
    <row r="15" spans="1:72" s="8" customFormat="1" ht="10.5" customHeight="1"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AA15" s="237"/>
      <c r="AB15" s="238"/>
      <c r="AC15" s="238"/>
      <c r="AD15" s="238"/>
      <c r="AE15" s="238"/>
      <c r="AF15" s="238"/>
      <c r="AG15" s="247"/>
      <c r="AH15" s="247"/>
      <c r="AI15" s="247"/>
      <c r="AJ15" s="238"/>
      <c r="AK15" s="238"/>
      <c r="AL15" s="238"/>
      <c r="AM15" s="247"/>
      <c r="AN15" s="247"/>
      <c r="AO15" s="247"/>
      <c r="AP15" s="238"/>
      <c r="AQ15" s="238"/>
      <c r="AR15" s="238"/>
      <c r="AS15" s="247"/>
      <c r="AT15" s="247"/>
      <c r="AU15" s="247"/>
      <c r="AV15" s="238"/>
      <c r="AW15" s="238"/>
      <c r="AX15" s="238"/>
      <c r="AY15" s="238"/>
      <c r="AZ15" s="238"/>
      <c r="BA15" s="238"/>
      <c r="BB15" s="247"/>
      <c r="BC15" s="247"/>
      <c r="BD15" s="247"/>
      <c r="BE15" s="238"/>
      <c r="BF15" s="238"/>
      <c r="BG15" s="238"/>
      <c r="BH15" s="247"/>
      <c r="BI15" s="247"/>
      <c r="BJ15" s="247"/>
      <c r="BK15" s="238"/>
      <c r="BL15" s="238"/>
      <c r="BM15" s="238"/>
      <c r="BN15" s="247"/>
      <c r="BO15" s="247"/>
      <c r="BP15" s="248"/>
    </row>
    <row r="16" spans="1:72" s="8" customFormat="1" ht="10.5" customHeight="1"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AA16" s="237"/>
      <c r="AB16" s="238"/>
      <c r="AC16" s="238"/>
      <c r="AD16" s="238"/>
      <c r="AE16" s="238"/>
      <c r="AF16" s="238"/>
      <c r="AG16" s="247"/>
      <c r="AH16" s="247"/>
      <c r="AI16" s="247"/>
      <c r="AJ16" s="238"/>
      <c r="AK16" s="238"/>
      <c r="AL16" s="238"/>
      <c r="AM16" s="247"/>
      <c r="AN16" s="247"/>
      <c r="AO16" s="247"/>
      <c r="AP16" s="238"/>
      <c r="AQ16" s="238"/>
      <c r="AR16" s="238"/>
      <c r="AS16" s="247"/>
      <c r="AT16" s="247"/>
      <c r="AU16" s="247"/>
      <c r="AV16" s="238"/>
      <c r="AW16" s="238"/>
      <c r="AX16" s="238"/>
      <c r="AY16" s="238"/>
      <c r="AZ16" s="238"/>
      <c r="BA16" s="238"/>
      <c r="BB16" s="247"/>
      <c r="BC16" s="247"/>
      <c r="BD16" s="247"/>
      <c r="BE16" s="238"/>
      <c r="BF16" s="238"/>
      <c r="BG16" s="238"/>
      <c r="BH16" s="247"/>
      <c r="BI16" s="247"/>
      <c r="BJ16" s="247"/>
      <c r="BK16" s="238"/>
      <c r="BL16" s="238"/>
      <c r="BM16" s="238"/>
      <c r="BN16" s="247"/>
      <c r="BO16" s="247"/>
      <c r="BP16" s="248"/>
    </row>
    <row r="17" spans="3:68" s="8" customFormat="1" ht="10.5" customHeight="1"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AA17" s="237" t="s">
        <v>83</v>
      </c>
      <c r="AB17" s="238"/>
      <c r="AC17" s="238"/>
      <c r="AD17" s="238"/>
      <c r="AE17" s="238"/>
      <c r="AF17" s="238"/>
      <c r="AG17" s="241" t="s">
        <v>86</v>
      </c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38" t="s">
        <v>60</v>
      </c>
      <c r="AW17" s="238"/>
      <c r="AX17" s="238"/>
      <c r="AY17" s="238"/>
      <c r="AZ17" s="238"/>
      <c r="BA17" s="238"/>
      <c r="BB17" s="241" t="s">
        <v>87</v>
      </c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52"/>
    </row>
    <row r="18" spans="3:68" s="8" customFormat="1" ht="10.5" customHeight="1"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AA18" s="237"/>
      <c r="AB18" s="238"/>
      <c r="AC18" s="238"/>
      <c r="AD18" s="238"/>
      <c r="AE18" s="238"/>
      <c r="AF18" s="238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38"/>
      <c r="AW18" s="238"/>
      <c r="AX18" s="238"/>
      <c r="AY18" s="238"/>
      <c r="AZ18" s="238"/>
      <c r="BA18" s="238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52"/>
    </row>
    <row r="19" spans="3:68" s="8" customFormat="1" ht="10.5" customHeight="1"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AA19" s="237"/>
      <c r="AB19" s="238"/>
      <c r="AC19" s="238"/>
      <c r="AD19" s="238"/>
      <c r="AE19" s="238"/>
      <c r="AF19" s="238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38"/>
      <c r="AW19" s="238"/>
      <c r="AX19" s="238"/>
      <c r="AY19" s="238"/>
      <c r="AZ19" s="238"/>
      <c r="BA19" s="238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52"/>
    </row>
    <row r="20" spans="3:68" s="8" customFormat="1" ht="10.5" customHeight="1"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AA20" s="237"/>
      <c r="AB20" s="238"/>
      <c r="AC20" s="238"/>
      <c r="AD20" s="238"/>
      <c r="AE20" s="238"/>
      <c r="AF20" s="238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38"/>
      <c r="AW20" s="238"/>
      <c r="AX20" s="238"/>
      <c r="AY20" s="238"/>
      <c r="AZ20" s="238"/>
      <c r="BA20" s="238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52"/>
    </row>
    <row r="21" spans="3:68" s="8" customFormat="1" ht="10.5" customHeight="1"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AA21" s="237" t="s">
        <v>61</v>
      </c>
      <c r="AB21" s="238"/>
      <c r="AC21" s="238"/>
      <c r="AD21" s="238"/>
      <c r="AE21" s="238"/>
      <c r="AF21" s="238"/>
      <c r="AG21" s="260" t="s">
        <v>62</v>
      </c>
      <c r="AH21" s="260"/>
      <c r="AI21" s="260"/>
      <c r="AJ21" s="260"/>
      <c r="AK21" s="260"/>
      <c r="AL21" s="261"/>
      <c r="AM21" s="264" t="s">
        <v>63</v>
      </c>
      <c r="AN21" s="265"/>
      <c r="AO21" s="266"/>
      <c r="AP21" s="270" t="s">
        <v>64</v>
      </c>
      <c r="AQ21" s="260"/>
      <c r="AR21" s="260"/>
      <c r="AS21" s="260"/>
      <c r="AT21" s="260"/>
      <c r="AU21" s="260"/>
      <c r="AV21" s="238" t="s">
        <v>65</v>
      </c>
      <c r="AW21" s="238"/>
      <c r="AX21" s="238"/>
      <c r="AY21" s="238"/>
      <c r="AZ21" s="238"/>
      <c r="BA21" s="238"/>
      <c r="BB21" s="251" t="s">
        <v>88</v>
      </c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52"/>
    </row>
    <row r="22" spans="3:68" s="8" customFormat="1" ht="10.5" customHeight="1"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AA22" s="237"/>
      <c r="AB22" s="238"/>
      <c r="AC22" s="238"/>
      <c r="AD22" s="238"/>
      <c r="AE22" s="238"/>
      <c r="AF22" s="238"/>
      <c r="AG22" s="262"/>
      <c r="AH22" s="262"/>
      <c r="AI22" s="262"/>
      <c r="AJ22" s="262"/>
      <c r="AK22" s="262"/>
      <c r="AL22" s="263"/>
      <c r="AM22" s="267"/>
      <c r="AN22" s="268"/>
      <c r="AO22" s="269"/>
      <c r="AP22" s="271"/>
      <c r="AQ22" s="262"/>
      <c r="AR22" s="262"/>
      <c r="AS22" s="262"/>
      <c r="AT22" s="262"/>
      <c r="AU22" s="262"/>
      <c r="AV22" s="238"/>
      <c r="AW22" s="238"/>
      <c r="AX22" s="238"/>
      <c r="AY22" s="238"/>
      <c r="AZ22" s="238"/>
      <c r="BA22" s="238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52"/>
    </row>
    <row r="23" spans="3:68" s="8" customFormat="1" ht="10.5" customHeight="1"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AA23" s="237"/>
      <c r="AB23" s="238"/>
      <c r="AC23" s="238"/>
      <c r="AD23" s="238"/>
      <c r="AE23" s="238"/>
      <c r="AF23" s="238"/>
      <c r="AG23" s="253" t="s">
        <v>89</v>
      </c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5"/>
      <c r="AV23" s="238"/>
      <c r="AW23" s="238"/>
      <c r="AX23" s="238"/>
      <c r="AY23" s="238"/>
      <c r="AZ23" s="238"/>
      <c r="BA23" s="238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52"/>
    </row>
    <row r="24" spans="3:68" s="8" customFormat="1" ht="10.5" customHeight="1"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AA24" s="237"/>
      <c r="AB24" s="238"/>
      <c r="AC24" s="238"/>
      <c r="AD24" s="238"/>
      <c r="AE24" s="238"/>
      <c r="AF24" s="238"/>
      <c r="AG24" s="256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8"/>
      <c r="AV24" s="238"/>
      <c r="AW24" s="238"/>
      <c r="AX24" s="238"/>
      <c r="AY24" s="238"/>
      <c r="AZ24" s="238"/>
      <c r="BA24" s="238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52"/>
    </row>
    <row r="25" spans="3:68" s="8" customFormat="1" ht="10.5" customHeight="1"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AA25" s="216" t="s">
        <v>66</v>
      </c>
      <c r="AB25" s="217"/>
      <c r="AC25" s="217"/>
      <c r="AD25" s="217"/>
      <c r="AE25" s="217"/>
      <c r="AF25" s="217"/>
      <c r="AG25" s="242" t="s">
        <v>67</v>
      </c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4"/>
    </row>
    <row r="26" spans="3:68" s="8" customFormat="1" ht="10.5" customHeight="1"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AA26" s="216"/>
      <c r="AB26" s="217"/>
      <c r="AC26" s="217"/>
      <c r="AD26" s="217"/>
      <c r="AE26" s="217"/>
      <c r="AF26" s="217"/>
      <c r="AG26" s="220" t="s">
        <v>99</v>
      </c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45"/>
    </row>
    <row r="27" spans="3:68" s="8" customFormat="1" ht="10.5" customHeight="1"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AA27" s="216"/>
      <c r="AB27" s="217"/>
      <c r="AC27" s="217"/>
      <c r="AD27" s="217"/>
      <c r="AE27" s="217"/>
      <c r="AF27" s="217"/>
      <c r="AG27" s="220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45"/>
    </row>
    <row r="28" spans="3:68" s="8" customFormat="1" ht="10.5" customHeight="1"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AA28" s="216"/>
      <c r="AB28" s="217"/>
      <c r="AC28" s="217"/>
      <c r="AD28" s="217"/>
      <c r="AE28" s="217"/>
      <c r="AF28" s="217"/>
      <c r="AG28" s="222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46"/>
    </row>
    <row r="29" spans="3:68" s="8" customFormat="1" ht="10.5" customHeight="1">
      <c r="AA29" s="273" t="s">
        <v>14</v>
      </c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5"/>
      <c r="AN29" s="282" t="s">
        <v>15</v>
      </c>
      <c r="AO29" s="282"/>
      <c r="AP29" s="282"/>
      <c r="AQ29" s="249">
        <v>0</v>
      </c>
      <c r="AR29" s="249"/>
      <c r="AS29" s="249">
        <v>1</v>
      </c>
      <c r="AT29" s="249"/>
      <c r="AU29" s="249">
        <v>2</v>
      </c>
      <c r="AV29" s="249"/>
      <c r="AW29" s="249">
        <v>3</v>
      </c>
      <c r="AX29" s="249"/>
      <c r="AY29" s="249">
        <v>4</v>
      </c>
      <c r="AZ29" s="249"/>
      <c r="BA29" s="249">
        <v>5</v>
      </c>
      <c r="BB29" s="249"/>
      <c r="BC29" s="249">
        <v>6</v>
      </c>
      <c r="BD29" s="249"/>
      <c r="BE29" s="249">
        <v>7</v>
      </c>
      <c r="BF29" s="249"/>
      <c r="BG29" s="249">
        <v>8</v>
      </c>
      <c r="BH29" s="249"/>
      <c r="BI29" s="249">
        <v>9</v>
      </c>
      <c r="BJ29" s="249"/>
      <c r="BK29" s="249">
        <v>0</v>
      </c>
      <c r="BL29" s="249"/>
      <c r="BM29" s="249">
        <v>1</v>
      </c>
      <c r="BN29" s="249"/>
      <c r="BO29" s="249">
        <v>2</v>
      </c>
      <c r="BP29" s="291"/>
    </row>
    <row r="30" spans="3:68" s="8" customFormat="1" ht="10.5" customHeight="1">
      <c r="AA30" s="276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8"/>
      <c r="AN30" s="282"/>
      <c r="AO30" s="282"/>
      <c r="AP30" s="282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91"/>
    </row>
    <row r="31" spans="3:68" s="8" customFormat="1" ht="10.5" customHeight="1">
      <c r="AA31" s="276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8"/>
      <c r="AN31" s="282"/>
      <c r="AO31" s="282"/>
      <c r="AP31" s="282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91"/>
    </row>
    <row r="32" spans="3:68" s="8" customFormat="1" ht="10.5" customHeight="1" thickBot="1">
      <c r="AA32" s="279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1"/>
      <c r="AN32" s="283"/>
      <c r="AO32" s="283"/>
      <c r="AP32" s="283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92"/>
    </row>
    <row r="33" spans="1:68" s="8" customFormat="1" ht="10.5" customHeight="1">
      <c r="B33" s="272" t="s">
        <v>68</v>
      </c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BK33" s="7"/>
      <c r="BL33" s="7"/>
      <c r="BM33" s="7"/>
      <c r="BN33" s="7"/>
      <c r="BO33" s="7"/>
      <c r="BP33" s="7"/>
    </row>
    <row r="34" spans="1:68" s="8" customFormat="1" ht="10.5" customHeight="1"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BK34" s="7"/>
      <c r="BL34" s="7"/>
      <c r="BM34" s="7"/>
      <c r="BN34" s="7"/>
      <c r="BO34" s="7"/>
      <c r="BP34" s="7"/>
    </row>
    <row r="35" spans="1:68" s="8" customFormat="1" ht="10.5" customHeight="1"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</row>
    <row r="36" spans="1:68" s="8" customFormat="1" ht="10.5" customHeight="1" thickBot="1"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</row>
    <row r="37" spans="1:68" s="8" customFormat="1" ht="10.5" customHeight="1">
      <c r="A37" s="284" t="s">
        <v>69</v>
      </c>
      <c r="B37" s="285"/>
      <c r="C37" s="285"/>
      <c r="D37" s="285"/>
      <c r="E37" s="285"/>
      <c r="F37" s="285"/>
      <c r="G37" s="285"/>
      <c r="H37" s="285"/>
      <c r="I37" s="285"/>
      <c r="J37" s="285" t="s">
        <v>70</v>
      </c>
      <c r="K37" s="285"/>
      <c r="L37" s="285"/>
      <c r="M37" s="285"/>
      <c r="N37" s="285"/>
      <c r="O37" s="285"/>
      <c r="P37" s="285"/>
      <c r="Q37" s="285"/>
      <c r="R37" s="285"/>
      <c r="S37" s="285"/>
      <c r="T37" s="285" t="s">
        <v>71</v>
      </c>
      <c r="U37" s="285"/>
      <c r="V37" s="285"/>
      <c r="W37" s="285"/>
      <c r="X37" s="285"/>
      <c r="Y37" s="285"/>
      <c r="Z37" s="285"/>
      <c r="AA37" s="285"/>
      <c r="AB37" s="285"/>
      <c r="AC37" s="285"/>
      <c r="AD37" s="285" t="s">
        <v>72</v>
      </c>
      <c r="AE37" s="285"/>
      <c r="AF37" s="285"/>
      <c r="AG37" s="285"/>
      <c r="AH37" s="285"/>
      <c r="AI37" s="285"/>
      <c r="AJ37" s="285"/>
      <c r="AK37" s="285"/>
      <c r="AL37" s="285"/>
      <c r="AM37" s="285"/>
      <c r="AN37" s="285" t="s">
        <v>73</v>
      </c>
      <c r="AO37" s="285"/>
      <c r="AP37" s="285"/>
      <c r="AQ37" s="285"/>
      <c r="AR37" s="285"/>
      <c r="AS37" s="285"/>
      <c r="AT37" s="285"/>
      <c r="AU37" s="285"/>
      <c r="AV37" s="285"/>
      <c r="AW37" s="288" t="s">
        <v>74</v>
      </c>
      <c r="AX37" s="285"/>
      <c r="AY37" s="285"/>
      <c r="AZ37" s="285"/>
      <c r="BA37" s="285"/>
      <c r="BB37" s="285"/>
      <c r="BC37" s="285"/>
      <c r="BD37" s="285"/>
      <c r="BE37" s="285"/>
      <c r="BF37" s="285"/>
      <c r="BG37" s="285" t="s">
        <v>75</v>
      </c>
      <c r="BH37" s="285"/>
      <c r="BI37" s="285"/>
      <c r="BJ37" s="285"/>
      <c r="BK37" s="285"/>
      <c r="BL37" s="285"/>
      <c r="BM37" s="285"/>
      <c r="BN37" s="285"/>
      <c r="BO37" s="285"/>
      <c r="BP37" s="289"/>
    </row>
    <row r="38" spans="1:68" s="8" customFormat="1" ht="10.5" customHeight="1">
      <c r="A38" s="286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90"/>
    </row>
    <row r="39" spans="1:68" s="8" customFormat="1" ht="10.5" customHeight="1">
      <c r="A39" s="286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90"/>
    </row>
    <row r="40" spans="1:68" s="8" customFormat="1" ht="10.5" customHeight="1">
      <c r="A40" s="293">
        <v>3000</v>
      </c>
      <c r="B40" s="294"/>
      <c r="C40" s="294"/>
      <c r="D40" s="294"/>
      <c r="E40" s="294"/>
      <c r="F40" s="294"/>
      <c r="G40" s="294"/>
      <c r="H40" s="294"/>
      <c r="I40" s="294"/>
      <c r="J40" s="294">
        <v>0</v>
      </c>
      <c r="K40" s="294"/>
      <c r="L40" s="294"/>
      <c r="M40" s="294"/>
      <c r="N40" s="294"/>
      <c r="O40" s="294"/>
      <c r="P40" s="294"/>
      <c r="Q40" s="294"/>
      <c r="R40" s="294"/>
      <c r="S40" s="294"/>
      <c r="T40" s="297">
        <f>A40-J40</f>
        <v>3000</v>
      </c>
      <c r="U40" s="297"/>
      <c r="V40" s="297"/>
      <c r="W40" s="297"/>
      <c r="X40" s="297"/>
      <c r="Y40" s="297"/>
      <c r="Z40" s="297"/>
      <c r="AA40" s="297"/>
      <c r="AB40" s="297"/>
      <c r="AC40" s="297"/>
      <c r="AD40" s="297">
        <f>'内訳　(例)'!AM47+'内訳　(例2)'!AM47</f>
        <v>74900</v>
      </c>
      <c r="AE40" s="297"/>
      <c r="AF40" s="297"/>
      <c r="AG40" s="297"/>
      <c r="AH40" s="297"/>
      <c r="AI40" s="297"/>
      <c r="AJ40" s="297"/>
      <c r="AK40" s="297"/>
      <c r="AL40" s="297"/>
      <c r="AM40" s="297"/>
      <c r="AN40" s="299" t="str">
        <f>'内訳　(例)'!AG41</f>
        <v>10%</v>
      </c>
      <c r="AO40" s="300"/>
      <c r="AP40" s="300"/>
      <c r="AQ40" s="301"/>
      <c r="AR40" s="305">
        <f>'内訳　(例)'!AW41+'内訳　(例2)'!AW41</f>
        <v>4130</v>
      </c>
      <c r="AS40" s="305"/>
      <c r="AT40" s="305"/>
      <c r="AU40" s="305"/>
      <c r="AV40" s="306"/>
      <c r="AW40" s="297">
        <f>SUM(AD40,AR40,AR43)</f>
        <v>81718</v>
      </c>
      <c r="AX40" s="297"/>
      <c r="AY40" s="297"/>
      <c r="AZ40" s="297"/>
      <c r="BA40" s="297"/>
      <c r="BB40" s="297"/>
      <c r="BC40" s="297"/>
      <c r="BD40" s="297"/>
      <c r="BE40" s="297"/>
      <c r="BF40" s="297"/>
      <c r="BG40" s="297">
        <f>SUM(T40,AW40)</f>
        <v>84718</v>
      </c>
      <c r="BH40" s="297"/>
      <c r="BI40" s="297"/>
      <c r="BJ40" s="297"/>
      <c r="BK40" s="297"/>
      <c r="BL40" s="297"/>
      <c r="BM40" s="297"/>
      <c r="BN40" s="297"/>
      <c r="BO40" s="297"/>
      <c r="BP40" s="309"/>
    </row>
    <row r="41" spans="1:68" s="8" customFormat="1" ht="10.5" customHeight="1">
      <c r="A41" s="293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302"/>
      <c r="AO41" s="303"/>
      <c r="AP41" s="303"/>
      <c r="AQ41" s="304"/>
      <c r="AR41" s="307"/>
      <c r="AS41" s="307"/>
      <c r="AT41" s="307"/>
      <c r="AU41" s="307"/>
      <c r="AV41" s="308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309"/>
    </row>
    <row r="42" spans="1:68" s="8" customFormat="1" ht="10.5" customHeight="1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302"/>
      <c r="AO42" s="303"/>
      <c r="AP42" s="303"/>
      <c r="AQ42" s="304"/>
      <c r="AR42" s="307"/>
      <c r="AS42" s="307"/>
      <c r="AT42" s="307"/>
      <c r="AU42" s="307"/>
      <c r="AV42" s="308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309"/>
    </row>
    <row r="43" spans="1:68" s="8" customFormat="1" ht="10.5" customHeight="1">
      <c r="A43" s="293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311" t="str">
        <f>'内訳　(例)'!AG43</f>
        <v>8%</v>
      </c>
      <c r="AO43" s="312"/>
      <c r="AP43" s="312"/>
      <c r="AQ43" s="313"/>
      <c r="AR43" s="307">
        <f>'内訳　(例)'!AW43+'内訳　(例2)'!AW43</f>
        <v>2688</v>
      </c>
      <c r="AS43" s="307"/>
      <c r="AT43" s="307"/>
      <c r="AU43" s="307"/>
      <c r="AV43" s="308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309"/>
    </row>
    <row r="44" spans="1:68" s="8" customFormat="1" ht="10.5" customHeight="1">
      <c r="A44" s="293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314"/>
      <c r="AO44" s="315"/>
      <c r="AP44" s="315"/>
      <c r="AQ44" s="316"/>
      <c r="AR44" s="307"/>
      <c r="AS44" s="307"/>
      <c r="AT44" s="307"/>
      <c r="AU44" s="307"/>
      <c r="AV44" s="308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309"/>
    </row>
    <row r="45" spans="1:68" s="8" customFormat="1" ht="10.5" customHeight="1" thickBot="1">
      <c r="A45" s="295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317"/>
      <c r="AO45" s="318"/>
      <c r="AP45" s="318"/>
      <c r="AQ45" s="319"/>
      <c r="AR45" s="352"/>
      <c r="AS45" s="352"/>
      <c r="AT45" s="352"/>
      <c r="AU45" s="352"/>
      <c r="AV45" s="353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  <c r="BL45" s="298"/>
      <c r="BM45" s="298"/>
      <c r="BN45" s="298"/>
      <c r="BO45" s="298"/>
      <c r="BP45" s="310"/>
    </row>
    <row r="46" spans="1:68" s="5" customFormat="1" ht="12" customHeight="1">
      <c r="B46" s="19" t="s">
        <v>103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68" s="5" customFormat="1" ht="12" customHeight="1">
      <c r="B47" s="19" t="s">
        <v>104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BF47" s="4"/>
    </row>
    <row r="48" spans="1:68" s="5" customFormat="1" ht="12" customHeight="1">
      <c r="B48" s="19" t="s">
        <v>105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BF48" s="4"/>
    </row>
    <row r="49" spans="1:117" s="5" customFormat="1" ht="12" customHeight="1">
      <c r="B49" s="19" t="s">
        <v>106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BF49" s="4"/>
    </row>
    <row r="50" spans="1:117" s="5" customFormat="1" ht="12" customHeight="1">
      <c r="B50" s="19" t="s">
        <v>101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4"/>
      <c r="BG50" s="324" t="s">
        <v>93</v>
      </c>
      <c r="BH50" s="324"/>
      <c r="BI50" s="324"/>
      <c r="BJ50" s="324"/>
      <c r="BK50" s="324"/>
      <c r="BL50" s="324"/>
      <c r="BM50" s="324"/>
      <c r="BN50" s="324"/>
      <c r="BO50" s="324"/>
      <c r="BP50" s="324"/>
    </row>
    <row r="51" spans="1:117" s="5" customFormat="1" ht="12" customHeight="1">
      <c r="B51" s="20" t="s">
        <v>102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324"/>
      <c r="BH51" s="324"/>
      <c r="BI51" s="324"/>
      <c r="BJ51" s="324"/>
      <c r="BK51" s="324"/>
      <c r="BL51" s="324"/>
      <c r="BM51" s="324"/>
      <c r="BN51" s="324"/>
      <c r="BO51" s="324"/>
      <c r="BP51" s="324"/>
    </row>
    <row r="52" spans="1:117" s="5" customFormat="1" ht="12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</row>
    <row r="53" spans="1:117" s="5" customFormat="1" ht="12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DG53" s="12"/>
      <c r="DH53" s="12"/>
      <c r="DI53" s="12"/>
      <c r="DJ53" s="12"/>
      <c r="DK53" s="12"/>
      <c r="DL53" s="12"/>
      <c r="DM53" s="12"/>
    </row>
    <row r="54" spans="1:117" s="5" customFormat="1" ht="12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</row>
    <row r="55" spans="1:117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</row>
    <row r="56" spans="1:117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</row>
    <row r="57" spans="1:117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</row>
    <row r="58" spans="1:117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</row>
    <row r="59" spans="1:117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</row>
    <row r="60" spans="1:117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</row>
    <row r="61" spans="1:117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</row>
    <row r="62" spans="1:117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</row>
    <row r="63" spans="1:117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</row>
    <row r="64" spans="1:117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</row>
    <row r="65" spans="1:68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</row>
    <row r="66" spans="1:68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</row>
    <row r="67" spans="1:68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</row>
    <row r="68" spans="1:68" ht="13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</row>
    <row r="69" spans="1:68" ht="13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</row>
    <row r="70" spans="1:68" ht="13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</row>
    <row r="71" spans="1:68" ht="13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</row>
    <row r="72" spans="1:68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68" ht="13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68" ht="13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68" ht="13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68" ht="13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68" ht="13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68" ht="13.5" customHeight="1"/>
    <row r="79" spans="1:68" ht="13.5" customHeight="1"/>
    <row r="80" spans="1:68" ht="13.5" customHeight="1"/>
  </sheetData>
  <sheetProtection algorithmName="SHA-512" hashValue="wr7HJ8i3ZI34ocSfYU1xHlieD4whGB451/Ge16eHZfr+vZVweoiugD7U7Yp+B7bmoYlyAMYXfRhJehdFj33oEA==" saltValue="KaSXDtx04WjOx4tqkNbWUg==" spinCount="100000" sheet="1" selectLockedCells="1"/>
  <mergeCells count="75">
    <mergeCell ref="AR43:AV45"/>
    <mergeCell ref="BG50:BP51"/>
    <mergeCell ref="AW37:BF39"/>
    <mergeCell ref="BG37:BP39"/>
    <mergeCell ref="AR40:AV42"/>
    <mergeCell ref="AW40:BF45"/>
    <mergeCell ref="BG40:BP45"/>
    <mergeCell ref="A40:I45"/>
    <mergeCell ref="J40:S45"/>
    <mergeCell ref="T40:AC45"/>
    <mergeCell ref="AD40:AM45"/>
    <mergeCell ref="AN40:AQ42"/>
    <mergeCell ref="AN43:AQ45"/>
    <mergeCell ref="BI29:BJ32"/>
    <mergeCell ref="BK29:BL32"/>
    <mergeCell ref="BM29:BN32"/>
    <mergeCell ref="BO29:BP32"/>
    <mergeCell ref="B33:Y36"/>
    <mergeCell ref="AW29:AX32"/>
    <mergeCell ref="AY29:AZ32"/>
    <mergeCell ref="BA29:BB32"/>
    <mergeCell ref="BC29:BD32"/>
    <mergeCell ref="BE29:BF32"/>
    <mergeCell ref="BG29:BH32"/>
    <mergeCell ref="AA29:AM32"/>
    <mergeCell ref="AN29:AP32"/>
    <mergeCell ref="AQ29:AR32"/>
    <mergeCell ref="AS29:AT32"/>
    <mergeCell ref="AU29:AV32"/>
    <mergeCell ref="A37:I39"/>
    <mergeCell ref="J37:S39"/>
    <mergeCell ref="T37:AC39"/>
    <mergeCell ref="AD37:AM39"/>
    <mergeCell ref="AN37:AV39"/>
    <mergeCell ref="AA25:AF28"/>
    <mergeCell ref="AG25:BP25"/>
    <mergeCell ref="AG26:BP28"/>
    <mergeCell ref="AA21:AF24"/>
    <mergeCell ref="AG21:AL22"/>
    <mergeCell ref="AM21:AO22"/>
    <mergeCell ref="AP21:AU22"/>
    <mergeCell ref="AV21:BA24"/>
    <mergeCell ref="BE13:BG16"/>
    <mergeCell ref="BH13:BJ16"/>
    <mergeCell ref="BK13:BM16"/>
    <mergeCell ref="BB21:BP24"/>
    <mergeCell ref="AG23:AU24"/>
    <mergeCell ref="AA9:AF12"/>
    <mergeCell ref="AG9:BP12"/>
    <mergeCell ref="C12:X28"/>
    <mergeCell ref="AA13:AF16"/>
    <mergeCell ref="AG13:AI16"/>
    <mergeCell ref="AJ13:AL16"/>
    <mergeCell ref="AM13:AO16"/>
    <mergeCell ref="AP13:AR16"/>
    <mergeCell ref="BN13:BP16"/>
    <mergeCell ref="AA17:AF20"/>
    <mergeCell ref="AG17:AU20"/>
    <mergeCell ref="AV17:BA20"/>
    <mergeCell ref="BB17:BP20"/>
    <mergeCell ref="AS13:AU16"/>
    <mergeCell ref="AV13:BA16"/>
    <mergeCell ref="BB13:BD16"/>
    <mergeCell ref="AA5:AF8"/>
    <mergeCell ref="AY5:BP8"/>
    <mergeCell ref="AG5:AJ8"/>
    <mergeCell ref="AK5:AX8"/>
    <mergeCell ref="BL1:BN2"/>
    <mergeCell ref="BO1:BP2"/>
    <mergeCell ref="Y1:AR3"/>
    <mergeCell ref="AW1:BA2"/>
    <mergeCell ref="BB1:BD2"/>
    <mergeCell ref="BE1:BF2"/>
    <mergeCell ref="BG1:BI2"/>
    <mergeCell ref="BJ1:BK2"/>
  </mergeCells>
  <phoneticPr fontId="3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35</xdr:col>
                    <xdr:colOff>76200</xdr:colOff>
                    <xdr:row>20</xdr:row>
                    <xdr:rowOff>9525</xdr:rowOff>
                  </from>
                  <to>
                    <xdr:col>36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44</xdr:col>
                    <xdr:colOff>76200</xdr:colOff>
                    <xdr:row>20</xdr:row>
                    <xdr:rowOff>9525</xdr:rowOff>
                  </from>
                  <to>
                    <xdr:col>45</xdr:col>
                    <xdr:colOff>133350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内訳 10</vt:lpstr>
      <vt:lpstr>内訳 9</vt:lpstr>
      <vt:lpstr>内訳 8</vt:lpstr>
      <vt:lpstr>内訳 7</vt:lpstr>
      <vt:lpstr>内訳 6</vt:lpstr>
      <vt:lpstr>内訳 5</vt:lpstr>
      <vt:lpstr>内訳 4</vt:lpstr>
      <vt:lpstr>内訳 3</vt:lpstr>
      <vt:lpstr>内訳 2</vt:lpstr>
      <vt:lpstr>内訳 1</vt:lpstr>
      <vt:lpstr>振込先等</vt:lpstr>
      <vt:lpstr>内訳　(例2)</vt:lpstr>
      <vt:lpstr>内訳　(例)</vt:lpstr>
      <vt:lpstr>振込先等 　(例)</vt:lpstr>
      <vt:lpstr>振込先等!Print_Area</vt:lpstr>
      <vt:lpstr>'振込先等 　(例)'!Print_Area</vt:lpstr>
      <vt:lpstr>'内訳　(例)'!Print_Area</vt:lpstr>
      <vt:lpstr>'内訳　(例2)'!Print_Area</vt:lpstr>
      <vt:lpstr>'内訳 1'!Print_Area</vt:lpstr>
      <vt:lpstr>'内訳 10'!Print_Area</vt:lpstr>
      <vt:lpstr>'内訳 2'!Print_Area</vt:lpstr>
      <vt:lpstr>'内訳 3'!Print_Area</vt:lpstr>
      <vt:lpstr>'内訳 4'!Print_Area</vt:lpstr>
      <vt:lpstr>'内訳 5'!Print_Area</vt:lpstr>
      <vt:lpstr>'内訳 6'!Print_Area</vt:lpstr>
      <vt:lpstr>'内訳 7'!Print_Area</vt:lpstr>
      <vt:lpstr>'内訳 8'!Print_Area</vt:lpstr>
      <vt:lpstr>'内訳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 pascal</dc:creator>
  <cp:lastModifiedBy>sensei pascal</cp:lastModifiedBy>
  <cp:lastPrinted>2025-05-08T04:35:48Z</cp:lastPrinted>
  <dcterms:created xsi:type="dcterms:W3CDTF">2024-09-16T23:12:49Z</dcterms:created>
  <dcterms:modified xsi:type="dcterms:W3CDTF">2025-05-08T05:56:04Z</dcterms:modified>
</cp:coreProperties>
</file>